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工程量清单" sheetId="10" r:id="rId1"/>
  </sheets>
  <definedNames>
    <definedName name="_xlnm._FilterDatabase" localSheetId="0" hidden="1">工程量清单!$A$2:$R$249</definedName>
    <definedName name="_xlnm.Print_Titles" localSheetId="0">工程量清单!$1:$2</definedName>
    <definedName name="_xlnm.Print_Area" localSheetId="0">工程量清单!$A$1:$Q$249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<sst xmlns="http://schemas.openxmlformats.org/spreadsheetml/2006/main" count="1466" uniqueCount="656">
  <si>
    <t>巫溪至开州高速公路项目机电工程供配电系统专项分包工程量清单</t>
  </si>
  <si>
    <t>子目号</t>
  </si>
  <si>
    <t>子目名称</t>
  </si>
  <si>
    <t>参数规格型号</t>
  </si>
  <si>
    <t>工作内容</t>
  </si>
  <si>
    <t>计量规则</t>
  </si>
  <si>
    <t>单位</t>
  </si>
  <si>
    <t>数量</t>
  </si>
  <si>
    <t>供货方式</t>
  </si>
  <si>
    <t>设备品牌</t>
  </si>
  <si>
    <t>型号</t>
  </si>
  <si>
    <t>设备单价（元）</t>
  </si>
  <si>
    <t>施工单价（元）</t>
  </si>
  <si>
    <t>综合单价（元）</t>
  </si>
  <si>
    <t>单价限价（元）</t>
  </si>
  <si>
    <t>偏差率（%）</t>
  </si>
  <si>
    <t>合计（元）</t>
  </si>
  <si>
    <t>备注</t>
  </si>
  <si>
    <t>904</t>
  </si>
  <si>
    <t>供配电系统</t>
  </si>
  <si>
    <t>904-1</t>
  </si>
  <si>
    <t>开关柜</t>
  </si>
  <si>
    <t>904-1-a</t>
  </si>
  <si>
    <t>高压开关柜</t>
  </si>
  <si>
    <t>904-1-a-2</t>
  </si>
  <si>
    <t>KYN28-12</t>
  </si>
  <si>
    <t>1.开箱、检查、安装
2.电器、表计及继电器等附件的拆装
3.盘内整理及一次校线、接线
4.调试</t>
  </si>
  <si>
    <t>1.依据图纸所示，按满足设计配置和功能要求的配电柜数量以套计量
2.综合单价包干，包含一切安装辅材及甲供材卸货，二次转运、装卸、存储等费用</t>
  </si>
  <si>
    <t>套</t>
  </si>
  <si>
    <t>乙供</t>
  </si>
  <si>
    <t>904-1-a-3</t>
  </si>
  <si>
    <t>高压进线柜</t>
  </si>
  <si>
    <t>KYN28A-12</t>
  </si>
  <si>
    <t>904-1-a-4</t>
  </si>
  <si>
    <t>高压计量柜</t>
  </si>
  <si>
    <t>904-1-a-5</t>
  </si>
  <si>
    <t>高压PT柜</t>
  </si>
  <si>
    <t>904-1-a-6</t>
  </si>
  <si>
    <t>高压馈线柜</t>
  </si>
  <si>
    <t>904-1-a-7</t>
  </si>
  <si>
    <t>高压联络柜</t>
  </si>
  <si>
    <t>904-1-b</t>
  </si>
  <si>
    <t>低压开关柜</t>
  </si>
  <si>
    <t>904-1-b-1</t>
  </si>
  <si>
    <t>GCS</t>
  </si>
  <si>
    <t>904-1-b-2</t>
  </si>
  <si>
    <t>动态混合无功补偿消谐柜</t>
  </si>
  <si>
    <t>904-1-b-3</t>
  </si>
  <si>
    <t>低压无功补偿柜</t>
  </si>
  <si>
    <t>904-1-b-5</t>
  </si>
  <si>
    <t>低压成套开关柜</t>
  </si>
  <si>
    <t>904-2</t>
  </si>
  <si>
    <t>配电柜</t>
  </si>
  <si>
    <t>904-2-b</t>
  </si>
  <si>
    <t>低压配电柜</t>
  </si>
  <si>
    <t>904-2-b-1</t>
  </si>
  <si>
    <t>柴油发电机配电柜</t>
  </si>
  <si>
    <t>GCS固定分隔式</t>
  </si>
  <si>
    <t>904-2-b-2</t>
  </si>
  <si>
    <t>水泵房配电柜</t>
  </si>
  <si>
    <t>GCS IP65，800×2200×1000mm</t>
  </si>
  <si>
    <t>904-2-b-3</t>
  </si>
  <si>
    <t>EPS配电柜</t>
  </si>
  <si>
    <t>800×800×2200mm</t>
  </si>
  <si>
    <t>904-3</t>
  </si>
  <si>
    <t>变压器</t>
  </si>
  <si>
    <t>904-3-b</t>
  </si>
  <si>
    <t>箱式变电站</t>
  </si>
  <si>
    <t>904-3-b-1</t>
  </si>
  <si>
    <t>预装式箱式变电站</t>
  </si>
  <si>
    <t>30kVA，含箱变接地、基础、挖方等</t>
  </si>
  <si>
    <t>1.本体安装、单体调试
2.进箱母线安装
3.接地
4.补刷油漆
5.运输
6.土石方开挖、回填、外运
7.基础混凝土浇筑
8.槽钢安装、防火封堵
9.完成设计图纸及验收要求的所有内容</t>
  </si>
  <si>
    <t>1.依据图纸所示，按满足设计配置和功能要求的箱变数量以台计量
2.综合单价包干，包含一切安装辅材及甲供材卸货，二次转运、装卸、存储等费用</t>
  </si>
  <si>
    <t>台</t>
  </si>
  <si>
    <t>904-3-b-2</t>
  </si>
  <si>
    <t>50kVA，含箱变接地、基础、挖方等</t>
  </si>
  <si>
    <t>904-3-b-3</t>
  </si>
  <si>
    <t>125kVA，含箱变接地、基础、挖方等</t>
  </si>
  <si>
    <t>904-3-c</t>
  </si>
  <si>
    <t>干式变压器</t>
  </si>
  <si>
    <t>904-3-c-4</t>
  </si>
  <si>
    <t>125kVA</t>
  </si>
  <si>
    <t>SCBH-15</t>
  </si>
  <si>
    <t>1.开箱、检查，本体就位
2.电铁及止轮器制作，安装
3.附件安装，接地，补漆
4.调试</t>
  </si>
  <si>
    <t>1.依据图纸所示，按满足设计配置和功能要求的干式变压器数量以台计量
2.综合单价包干，包含一切安装辅材，二次转运、装卸、存储等费用</t>
  </si>
  <si>
    <t>904-3-c-5</t>
  </si>
  <si>
    <t>160kVA</t>
  </si>
  <si>
    <t>904-3-c-6</t>
  </si>
  <si>
    <t>200kVA</t>
  </si>
  <si>
    <t>904-3-c-7</t>
  </si>
  <si>
    <t>250kVA</t>
  </si>
  <si>
    <t>904-3-c-8</t>
  </si>
  <si>
    <t>315kVA</t>
  </si>
  <si>
    <t>904-3-c-9</t>
  </si>
  <si>
    <t>400kVA</t>
  </si>
  <si>
    <t>904-3-c-11</t>
  </si>
  <si>
    <t>630kVA</t>
  </si>
  <si>
    <t>904-3-c-12</t>
  </si>
  <si>
    <t>800kVA</t>
  </si>
  <si>
    <t>904-4</t>
  </si>
  <si>
    <t>电源</t>
  </si>
  <si>
    <t>904-4-d</t>
  </si>
  <si>
    <t>直流屏</t>
  </si>
  <si>
    <t>904-4-d-1</t>
  </si>
  <si>
    <t>电池容量40AH，DC220V，含多功能电力仪表</t>
  </si>
  <si>
    <t>1.依据图纸所示，按满足设计配置和功能要求的直流屏数量以套计量
2.综合单价包干，包含一切安装辅材及甲供材卸货，二次转运、装卸、存储等费用</t>
  </si>
  <si>
    <t>904-4-d-2</t>
  </si>
  <si>
    <t>电池容量60AH，DC220V，含多功能电力仪表</t>
  </si>
  <si>
    <t>904-4-d-3</t>
  </si>
  <si>
    <t>电池容量80AH，DC220V，含多功能电力仪表</t>
  </si>
  <si>
    <t>904-4-d-4</t>
  </si>
  <si>
    <t>操作电源，电池容量100AH，DC220V，含至各开关柜电源线</t>
  </si>
  <si>
    <t>904-5</t>
  </si>
  <si>
    <t>柴油发电机组</t>
  </si>
  <si>
    <t>904-5-a</t>
  </si>
  <si>
    <t>80kW</t>
  </si>
  <si>
    <t>80kW，进口发动机</t>
  </si>
  <si>
    <t>1.开箱、检查、安装
2.设备本体及附件、管道等所有设备安装
3.调试</t>
  </si>
  <si>
    <t>1.依据图纸所示，按满足设计配置和功能要求的柴油发电机数量以台计量
2.综合单价包干，包含一切安装辅材及甲供材卸货，二次转运、装卸、存储等费用</t>
  </si>
  <si>
    <t>904-5-b</t>
  </si>
  <si>
    <t>100kW</t>
  </si>
  <si>
    <t>备用功率110kW，进口发动机</t>
  </si>
  <si>
    <t>904-5-e</t>
  </si>
  <si>
    <t>200kW</t>
  </si>
  <si>
    <t>备用功率220kW，进口发动机</t>
  </si>
  <si>
    <t>904-5-f</t>
  </si>
  <si>
    <t>250kW</t>
  </si>
  <si>
    <t>备用功率280kW，进口发动机</t>
  </si>
  <si>
    <t>904-5-h</t>
  </si>
  <si>
    <t>300kW</t>
  </si>
  <si>
    <t>备用功率338kW，柴油发电机，进口发动机</t>
  </si>
  <si>
    <t>904-5-i</t>
  </si>
  <si>
    <t>320kW</t>
  </si>
  <si>
    <t>备用功率352kW，进口发动机</t>
  </si>
  <si>
    <t>904-5-j</t>
  </si>
  <si>
    <t>400kW</t>
  </si>
  <si>
    <t>备用功率461kW，进口发动机</t>
  </si>
  <si>
    <t>904-5-k</t>
  </si>
  <si>
    <t>640kW</t>
  </si>
  <si>
    <t>备用功率712kW，进口发动机</t>
  </si>
  <si>
    <t>904-5-l</t>
  </si>
  <si>
    <t>500kW</t>
  </si>
  <si>
    <t>904-5-m</t>
  </si>
  <si>
    <t>360kW</t>
  </si>
  <si>
    <t>备用功率400kW，进口发动机</t>
  </si>
  <si>
    <t>904-5-n</t>
  </si>
  <si>
    <t>512kW</t>
  </si>
  <si>
    <t>备用功率565kW，进口发动机</t>
  </si>
  <si>
    <t>904-5-o</t>
  </si>
  <si>
    <t>220kW</t>
  </si>
  <si>
    <t>备用功率250kW，进口发动机</t>
  </si>
  <si>
    <t>904-6</t>
  </si>
  <si>
    <t>电力监控系统</t>
  </si>
  <si>
    <t>904-6-f</t>
  </si>
  <si>
    <t>时钟控制器</t>
  </si>
  <si>
    <t>安装在照明配电箱内</t>
  </si>
  <si>
    <t>1.本体安装
2.线缆连接
3.单体调试</t>
  </si>
  <si>
    <t>1.依据图纸所示，按设计配置和功能要求的设备数量以台计量
2.综合单价包干，包含一切安装辅材及甲供材卸货，二次转运、装卸、存储等费用</t>
  </si>
  <si>
    <t>甲供</t>
  </si>
  <si>
    <t>904-6-g</t>
  </si>
  <si>
    <t>网线</t>
  </si>
  <si>
    <t>屏蔽STP-5</t>
  </si>
  <si>
    <t>1.网线布放
2.终端头制作、线缆接续
3.测通</t>
  </si>
  <si>
    <t>1.依据图纸所示，按网线长度以m计量
2.综合单价包干，包含一切安装辅材及甲供材卸货，二次转运、装卸、存储等费用</t>
  </si>
  <si>
    <t>m</t>
  </si>
  <si>
    <t>904-6-h</t>
  </si>
  <si>
    <t>通信管理机</t>
  </si>
  <si>
    <t>PMC-1316</t>
  </si>
  <si>
    <t>1.依据图纸所示，按设计配置和功能要求的设备数量以套计量
2.综合单价包干，包含一切安装辅材及甲供材卸货，二次转运、装卸、存储等费用</t>
  </si>
  <si>
    <t>904-6-i</t>
  </si>
  <si>
    <t>工业控制计算机</t>
  </si>
  <si>
    <t>含21"LED显示器</t>
  </si>
  <si>
    <t>1.设备本体及配套附件安装
2.线缆连接
3.软件安装
4.单体调试
5.联机调试</t>
  </si>
  <si>
    <t>1.依据图纸所示，按满足设计配置和功能要求的工作站数量以套计量；
2.综合单价包干，包含一切安装辅材及甲供材卸货，二次转运、装卸、存储等费用</t>
  </si>
  <si>
    <t>904-6-j</t>
  </si>
  <si>
    <t>含17"LED显示器</t>
  </si>
  <si>
    <t>904-6-k</t>
  </si>
  <si>
    <t>微机当地监控系统</t>
  </si>
  <si>
    <t>含操作系统及电力监控软件系统</t>
  </si>
  <si>
    <t>1.正版软件的购置或软件开发工具准备、应用软件设计、开发、提交(含必要 的源程序、源代码等 )；
2.软件安装、测试；
3.软件技术手册、操作说明提供；
4.维护</t>
  </si>
  <si>
    <t>1.依据图纸所示，按满足设计配置和功能要求的应用软件数量以套计量；
2.综合单价包干，包含一切安装辅材及甲供材卸货，二次转运、装卸、存储等费用</t>
  </si>
  <si>
    <t>904-6-l</t>
  </si>
  <si>
    <t>10kV线路保护测控装置</t>
  </si>
  <si>
    <t>具体参数详设计</t>
  </si>
  <si>
    <t>1.依据图纸所示，按设计配置和功能要求的保护测控装置数量以套计量
2.综合单价包干，包含一切安装辅材及甲供材卸货，二次转运、装卸、存储等费用</t>
  </si>
  <si>
    <t>904-6-m</t>
  </si>
  <si>
    <t>0.4kV综合保护测控装置</t>
  </si>
  <si>
    <t>904-6-n</t>
  </si>
  <si>
    <t>电力监控主机</t>
  </si>
  <si>
    <t>1.依据图纸所示，按满足设计配置和功能要求的设备数量以套计量；
2.综合单价包干，包含一切安装辅材及甲供材卸货，二次转运、装卸、存储等费用</t>
  </si>
  <si>
    <t>904-6-o</t>
  </si>
  <si>
    <t>电力监控设备柜</t>
  </si>
  <si>
    <t>19"柜</t>
  </si>
  <si>
    <t>1.设备本体及配套附件安装
2.线缆连接
3.单体调试</t>
  </si>
  <si>
    <t>1.依据图纸所示，按满足设计配置和功能要求的设备柜数量以套计量；
2.综合单价包干，包含一切安装辅材及甲供材卸货，二次转运、装卸、存储等费用</t>
  </si>
  <si>
    <t>904-6-p</t>
  </si>
  <si>
    <t>总线RSVP-2×0.5mm²</t>
  </si>
  <si>
    <t>RSVP-2×0.5mm²</t>
  </si>
  <si>
    <t>1.线缆配套附件、辅材的装卸、运输、开箱、就位
2.线缆检查、编号、安放
3.断线、固定、临时封头、中间头、终端头、清理场地
4.功能检测
5.电缆实验
6.揭盖盖板，综合考虑</t>
  </si>
  <si>
    <t>1.依据图纸所示，按满足设计配置和功能要求的线缆数量以m计量
2.综合单价包干，包含一切安装辅材及甲供材卸货，二次转运、装卸、存储等费用</t>
  </si>
  <si>
    <t>904-6-q</t>
  </si>
  <si>
    <t>总线WDZB-RSVP-2×2.5mm²</t>
  </si>
  <si>
    <t>WDZB-RSVP-2×2.5mm²</t>
  </si>
  <si>
    <t>904-6-r</t>
  </si>
  <si>
    <t>防浪涌模块</t>
  </si>
  <si>
    <t>1.依据图纸所示，按设计配置和功能要求的设备以套计量
2.综合单价包干，包含一切安装辅材及甲供材卸货，二次转运、装卸、存储等费用</t>
  </si>
  <si>
    <t>904-7</t>
  </si>
  <si>
    <t>配电箱</t>
  </si>
  <si>
    <t>904-7-a</t>
  </si>
  <si>
    <t>变电所配电箱(双电源)</t>
  </si>
  <si>
    <t>防护等级IP65,500mm×400mm×100mm</t>
  </si>
  <si>
    <t>1.设备本体及配套附件安装
2.线缆连接
3.防雷接地
4.单体调试</t>
  </si>
  <si>
    <t>1.依据图纸所示，按满足设计配置和功能要求的配电箱数量以套计量；
2.综合单价包干，包含一切安装辅材及甲供材卸货，二次转运、装卸、存储等费用</t>
  </si>
  <si>
    <t>904-8</t>
  </si>
  <si>
    <t>电力电缆</t>
  </si>
  <si>
    <t>904-8-a</t>
  </si>
  <si>
    <t>VV</t>
  </si>
  <si>
    <t>904-8-a-1</t>
  </si>
  <si>
    <t>VV-1kV-1×70mm²</t>
  </si>
  <si>
    <t>904-8-c</t>
  </si>
  <si>
    <t>YJV</t>
  </si>
  <si>
    <t>904-8-c-1</t>
  </si>
  <si>
    <t>YJV-1kV-4×25mm²</t>
  </si>
  <si>
    <t>904-8-c-2</t>
  </si>
  <si>
    <t>YJV-1kV-3×95+50mm²</t>
  </si>
  <si>
    <t>904-8-c-3</t>
  </si>
  <si>
    <t>YJV-1kV-3×185+95mm²</t>
  </si>
  <si>
    <t>904-8-c-4</t>
  </si>
  <si>
    <t>YJV-1kV-3×240+120mm²</t>
  </si>
  <si>
    <t>904-8-c-5</t>
  </si>
  <si>
    <t>YJV-1kV-3×300+150mm²</t>
  </si>
  <si>
    <t>904-8-c-6</t>
  </si>
  <si>
    <t>YJV-8.7/10kV-3×35mm²</t>
  </si>
  <si>
    <t>904-8-c-7</t>
  </si>
  <si>
    <t>YJV-8.7/10kV-3×50mm²</t>
  </si>
  <si>
    <t>904-8-d</t>
  </si>
  <si>
    <t>YJV22</t>
  </si>
  <si>
    <t>904-8-d-1</t>
  </si>
  <si>
    <t>YJV22-10kV-3×50mm²</t>
  </si>
  <si>
    <t>含10kV终端杆电缆接头</t>
  </si>
  <si>
    <t>904-8-d-2</t>
  </si>
  <si>
    <t>YJV22-10kV-3×70mm²</t>
  </si>
  <si>
    <t>904-8-d-3</t>
  </si>
  <si>
    <t>YJV22-8.7/10kV-3×35mm²</t>
  </si>
  <si>
    <t>904-8-d-4</t>
  </si>
  <si>
    <t>YJV22-8.7/10kV-3×70mm²</t>
  </si>
  <si>
    <t>904-8-d-5</t>
  </si>
  <si>
    <t>YJV22-10kV-3×95mm²</t>
  </si>
  <si>
    <t>904-8-g</t>
  </si>
  <si>
    <t>RVV</t>
  </si>
  <si>
    <t>904-8-g-1</t>
  </si>
  <si>
    <t>RVV-500-3×2.5mm²</t>
  </si>
  <si>
    <t>904-8-x</t>
  </si>
  <si>
    <t>ZB-YJV</t>
  </si>
  <si>
    <t>904-8-x-1</t>
  </si>
  <si>
    <t>ZB-YJV-0.6/1kV-4×16mm²</t>
  </si>
  <si>
    <t>904-8-x-2</t>
  </si>
  <si>
    <t>ZB-YJV-0.6/1kV-5×4mm²</t>
  </si>
  <si>
    <t>904-8-x-3</t>
  </si>
  <si>
    <t>ZB-YJV-0.6/1kV-5×10mm²</t>
  </si>
  <si>
    <t>904-8-x-4</t>
  </si>
  <si>
    <t>ZB-YJV-0.6/1kV-5×16mm²</t>
  </si>
  <si>
    <t>904-8-y</t>
  </si>
  <si>
    <t>ZBN-YJV</t>
  </si>
  <si>
    <t>904-8-y-1</t>
  </si>
  <si>
    <t>ZBN-YJV-0.6/1kV-3×35+1×16mm²</t>
  </si>
  <si>
    <t>904-8-y-2</t>
  </si>
  <si>
    <t>ZBN-YJV-0.6/1kV-3×50+1×25mm²</t>
  </si>
  <si>
    <t>904-8-y-3</t>
  </si>
  <si>
    <t>ZBN-YJV-0.6/1kV-3×70+1×35mm²</t>
  </si>
  <si>
    <t>904-8-y-4</t>
  </si>
  <si>
    <t>ZBN-YJV-0.6/1kV-3×95+1×50mm²</t>
  </si>
  <si>
    <t>904-8-y-5</t>
  </si>
  <si>
    <t>ZBN-YJV-0.6/1kV-4×10mm²</t>
  </si>
  <si>
    <t>904-8-y-6</t>
  </si>
  <si>
    <t>ZBN-YJV-0.6/1kV-4×25mm²</t>
  </si>
  <si>
    <t>904-8-y-7</t>
  </si>
  <si>
    <t>ZBN-YJV-0.6/1kV-4×25+1×16mm²</t>
  </si>
  <si>
    <t>904-8-y-8</t>
  </si>
  <si>
    <t>ZBN-YJV-0.6/1kV-4×35+1×16mm²</t>
  </si>
  <si>
    <t>904-8-y-9</t>
  </si>
  <si>
    <t>ZBN-YJV-0.6/1kV-4×50+1×25mm²</t>
  </si>
  <si>
    <t>904-8-y-10</t>
  </si>
  <si>
    <t>ZBN-YJV-0.6/1kV-5×6mm²</t>
  </si>
  <si>
    <t>904-8-y-11</t>
  </si>
  <si>
    <t>ZBN-YJV-0.6/1kV-5×10mm²</t>
  </si>
  <si>
    <t>904-8-y-12</t>
  </si>
  <si>
    <t>ZBN-YJV-3×70+1×35mm²</t>
  </si>
  <si>
    <t>904-8-y-13</t>
  </si>
  <si>
    <t>ZBN-YJV-3×95+1×50mm²</t>
  </si>
  <si>
    <t>904-8-y-14</t>
  </si>
  <si>
    <t>ZBN-YJV-4×150mm²</t>
  </si>
  <si>
    <t>904-8-z</t>
  </si>
  <si>
    <t>ZB-YJV22</t>
  </si>
  <si>
    <t>904-8-z-1</t>
  </si>
  <si>
    <t>ZB-YJV22-0.6/1kV-3×4mm²</t>
  </si>
  <si>
    <t>904-8-z-2</t>
  </si>
  <si>
    <t>ZB-YJV22-0.6/1kV-3×25+1×16mm²</t>
  </si>
  <si>
    <t>904-8-z-3</t>
  </si>
  <si>
    <t>ZB-YJV22-0.6/1kV-3×35+1×16mm²</t>
  </si>
  <si>
    <t>904-8-z-4</t>
  </si>
  <si>
    <t>ZB-YJV22-0.6/1kV-3×50+1×25mm²</t>
  </si>
  <si>
    <t>904-8-z-5</t>
  </si>
  <si>
    <t>ZB-YJV22-0.6/1kV-3×70+1×35mm²</t>
  </si>
  <si>
    <t>904-8-aa</t>
  </si>
  <si>
    <t>FS-YJV</t>
  </si>
  <si>
    <t>904-8-aa-1</t>
  </si>
  <si>
    <t>FS-YJV-0.6/1kV-4×4mm²</t>
  </si>
  <si>
    <t>904-8-ab</t>
  </si>
  <si>
    <t>FS-YJV22</t>
  </si>
  <si>
    <t>904-8-ab-1</t>
  </si>
  <si>
    <t>FS-YJV22-0.6/1kV-4×10mm²</t>
  </si>
  <si>
    <t>904-8-ab-2</t>
  </si>
  <si>
    <t>FS-YJV22-0.6/1kV-4×16mm²</t>
  </si>
  <si>
    <t>904-8-ab-3</t>
  </si>
  <si>
    <t>FS-YJV22-1kV-4×16mm²</t>
  </si>
  <si>
    <t>904-8-ab-4</t>
  </si>
  <si>
    <t>FS-YJV22-1kV-3×25+1×16mm²</t>
  </si>
  <si>
    <t>904-8-ac</t>
  </si>
  <si>
    <t>ZB-BV</t>
  </si>
  <si>
    <t>904-8-ac-1</t>
  </si>
  <si>
    <t>ZB-BV-0.45/0.75kV-1×4mm²</t>
  </si>
  <si>
    <t>904-8-ad</t>
  </si>
  <si>
    <t>WDZB-BYJ</t>
  </si>
  <si>
    <t>904-8-ae</t>
  </si>
  <si>
    <t>WDZBN-YJV</t>
  </si>
  <si>
    <t>904-8-ae-1</t>
  </si>
  <si>
    <t>WDZBN-YJV-4×35+1×16mm²</t>
  </si>
  <si>
    <t>904-8-ae-2</t>
  </si>
  <si>
    <t>WDZBN-YJV-4×50+1×25mm²</t>
  </si>
  <si>
    <t>904-8-ae-3</t>
  </si>
  <si>
    <t>WDZBN-YJV-5×16mm²</t>
  </si>
  <si>
    <t>904-8-ae-4</t>
  </si>
  <si>
    <t>WDZBN-YJV-5×25mm²</t>
  </si>
  <si>
    <t>904-8-af</t>
  </si>
  <si>
    <t>ZBN-YJV22</t>
  </si>
  <si>
    <t>904-8-af-1</t>
  </si>
  <si>
    <t>ZBN-YJV22-1kV-3×25+1×16mm²</t>
  </si>
  <si>
    <t>904-8-af-2</t>
  </si>
  <si>
    <t>ZBN-YJV22-1kV-3×50+2×25mm²</t>
  </si>
  <si>
    <t>904-8-ag</t>
  </si>
  <si>
    <t>WDZCN-BYJ</t>
  </si>
  <si>
    <t>904-8-ag-1</t>
  </si>
  <si>
    <t>WDZCN-BYJ-3×2.5mm²</t>
  </si>
  <si>
    <t>904-8-ag-2</t>
  </si>
  <si>
    <t>WDZCN-BYJ-3×4mm²</t>
  </si>
  <si>
    <t>904-8-ah</t>
  </si>
  <si>
    <t>WDZN-RYJS</t>
  </si>
  <si>
    <t>904-8-ah-1</t>
  </si>
  <si>
    <t>WDZN-RYJS-2×2.5mm²</t>
  </si>
  <si>
    <t>904-8-ai</t>
  </si>
  <si>
    <t>WDZB-YJY</t>
  </si>
  <si>
    <t>904-8-ai-1</t>
  </si>
  <si>
    <t>WDZB-YJY-8.7/10kV 3×50mm²</t>
  </si>
  <si>
    <t>904-8-ai-2</t>
  </si>
  <si>
    <t>WDZB-YJY-8.7/10kV 3×70mm²</t>
  </si>
  <si>
    <t>904-8-ai-3</t>
  </si>
  <si>
    <t>WDZB-YJY-8.7/10kV 3×95mm²</t>
  </si>
  <si>
    <t>904-8-aj</t>
  </si>
  <si>
    <t>WDZBN-YJY</t>
  </si>
  <si>
    <t>904-8-aj-1</t>
  </si>
  <si>
    <t>WDZBN-YJY-5×16mm²</t>
  </si>
  <si>
    <t>904-8-aj-2</t>
  </si>
  <si>
    <t>WDZBN-YJY-5×25mm²</t>
  </si>
  <si>
    <t>904-8-aj-3</t>
  </si>
  <si>
    <t>WDZBN-YJY-0.6/1kV-3×6mm²</t>
  </si>
  <si>
    <t>904-8-ak</t>
  </si>
  <si>
    <t>ZBN-YJY</t>
  </si>
  <si>
    <t>904-8-ak-1</t>
  </si>
  <si>
    <t>ZBN-YJY-3×95+1×50mm²</t>
  </si>
  <si>
    <t>904-9</t>
  </si>
  <si>
    <t>线槽</t>
  </si>
  <si>
    <t>904-9-a</t>
  </si>
  <si>
    <t>绝缘母线槽</t>
  </si>
  <si>
    <t>XL-800A</t>
  </si>
  <si>
    <t>1.开箱检查，接头清洗处理 
2.绝缘测试，吊装就位
3.线槽连接，固定，接地
4.始端箱安装测试</t>
  </si>
  <si>
    <t>1.依据图纸所示，按满足设计配置和功能要求的母线数量以m计量
2.综合单价包干，包含一切安装辅材，二次转运、装卸、存储等费用</t>
  </si>
  <si>
    <t>904-9-b</t>
  </si>
  <si>
    <t>XL-1000A</t>
  </si>
  <si>
    <t>904-9-c</t>
  </si>
  <si>
    <t>XL-1400A</t>
  </si>
  <si>
    <t>904-9-d</t>
  </si>
  <si>
    <t>XL-1600A</t>
  </si>
  <si>
    <t>904-9-e</t>
  </si>
  <si>
    <t>母线槽</t>
  </si>
  <si>
    <t>500A</t>
  </si>
  <si>
    <t>904-9-f</t>
  </si>
  <si>
    <t>630A</t>
  </si>
  <si>
    <t>904-9-g</t>
  </si>
  <si>
    <t>800A</t>
  </si>
  <si>
    <t>904-9-h</t>
  </si>
  <si>
    <t>1000A</t>
  </si>
  <si>
    <t>904-9-i</t>
  </si>
  <si>
    <t>1250A</t>
  </si>
  <si>
    <t>904-9-j</t>
  </si>
  <si>
    <t>1600A</t>
  </si>
  <si>
    <t>904-9-k</t>
  </si>
  <si>
    <t>100kV封闭母线槽</t>
  </si>
  <si>
    <t>TMY-3(80×8）</t>
  </si>
  <si>
    <t>904-9-l</t>
  </si>
  <si>
    <t>XL-1250A</t>
  </si>
  <si>
    <t>904-10</t>
  </si>
  <si>
    <t>线缆保护管</t>
  </si>
  <si>
    <t>904-10-a</t>
  </si>
  <si>
    <t>镀锌钢管</t>
  </si>
  <si>
    <t>904-10-a-1</t>
  </si>
  <si>
    <t>镀锌钢管φ114×3.5mm</t>
  </si>
  <si>
    <t>φ114×3.5mm</t>
  </si>
  <si>
    <t>1.测位，断管
2.配管
3.固定，连接管件
4.敷设方式满足设计要求，综合考虑
5.土石方开挖、回填</t>
  </si>
  <si>
    <t>1.依据图纸所示，按保护管的敷设长度以m计量
2.综合单价包干，包含一切安装辅材及甲供材卸货，二次转运、装卸、存储等费用</t>
  </si>
  <si>
    <t>904-10-a-2</t>
  </si>
  <si>
    <t>镀锌钢管φ114×4mm</t>
  </si>
  <si>
    <t>φ114×4mm</t>
  </si>
  <si>
    <t>904-10-a-3</t>
  </si>
  <si>
    <t>镀锌钢管DN25mm</t>
  </si>
  <si>
    <t>DN25mm</t>
  </si>
  <si>
    <t>1.测位，断管
2.配管
3.固定，连接管件
4.敷设方式满足设计要求，综合考虑</t>
  </si>
  <si>
    <t>904-10-a-4</t>
  </si>
  <si>
    <t>镀锌钢管DN50mm</t>
  </si>
  <si>
    <t>DN50mm</t>
  </si>
  <si>
    <t>904-10-a-5</t>
  </si>
  <si>
    <t>镀锌钢管DN65mm</t>
  </si>
  <si>
    <t>DN65mm</t>
  </si>
  <si>
    <t>904-10-a-6</t>
  </si>
  <si>
    <t>镀锌钢管DN100mm</t>
  </si>
  <si>
    <t>DN100mm</t>
  </si>
  <si>
    <t>904-10-a-7</t>
  </si>
  <si>
    <t>镀锌钢管G100mm</t>
  </si>
  <si>
    <t>G100mm</t>
  </si>
  <si>
    <t>904-10-a-8</t>
  </si>
  <si>
    <t>镀锌钢管G150mm</t>
  </si>
  <si>
    <t>G150mm</t>
  </si>
  <si>
    <t>904-10-e</t>
  </si>
  <si>
    <t>穿墙套管</t>
  </si>
  <si>
    <t>904-10-f</t>
  </si>
  <si>
    <t>DN150mm</t>
  </si>
  <si>
    <t>904-10-g</t>
  </si>
  <si>
    <t>保护管</t>
  </si>
  <si>
    <t>SC20</t>
  </si>
  <si>
    <t>904-10-h</t>
  </si>
  <si>
    <t>SC25</t>
  </si>
  <si>
    <t>904-11</t>
  </si>
  <si>
    <t>防雷接地系统</t>
  </si>
  <si>
    <t>904-11-e</t>
  </si>
  <si>
    <t>接地极</t>
  </si>
  <si>
    <t>904-11-e-1</t>
  </si>
  <si>
    <t>镀锌角钢L=2.5m</t>
  </si>
  <si>
    <t>50×50×5mm，平均锌层600g/m²</t>
  </si>
  <si>
    <t>1.接地角钢加工、装卸、运输；
2.安装、防护
3.功能检测</t>
  </si>
  <si>
    <t>1.依据图纸所示，按接地极数量以根计量
2.综合单价包干，包含一切安装辅材及甲供材卸货，二次转运、装卸、存储等费用</t>
  </si>
  <si>
    <t>根</t>
  </si>
  <si>
    <t>904-11-e-2</t>
  </si>
  <si>
    <t>50×50×4mm，平均锌层600g/m²</t>
  </si>
  <si>
    <t>904-12</t>
  </si>
  <si>
    <t>手孔</t>
  </si>
  <si>
    <t>1190×1190×1000mm</t>
  </si>
  <si>
    <t>1.基坑开挖、整修；
2.铺设垫层；
3.模板制作、运输、安装、拆除、维修、保养；
4.砌筑或混凝土拌和、运输、浇筑、养生；
5.钢筋和穿钉、管道支架、拉力环的加工制作；
6.孔盖制作、运输、安装；
7.基坑回填、夯实、弃方移运处理</t>
  </si>
  <si>
    <t>1.依据图纸所示，按手孔数量以个计量
2.综合单价包干，包含一切安装辅材及甲供材卸货，二次转运、装卸、存储等费用</t>
  </si>
  <si>
    <t>个</t>
  </si>
  <si>
    <t>904-13</t>
  </si>
  <si>
    <t>人孔</t>
  </si>
  <si>
    <t>2200×1400×2070mm</t>
  </si>
  <si>
    <t>1.依据图纸所示，按人孔数量以个计量
2.综合单价包干，包含一切安装辅材及甲供材卸货，二次转运、装卸、存储等费用</t>
  </si>
  <si>
    <t>904-14-c</t>
  </si>
  <si>
    <t>防火隔板</t>
  </si>
  <si>
    <t>宽450mm厚4mm耐火极限≥2h</t>
  </si>
  <si>
    <t>1.安装
2.固定</t>
  </si>
  <si>
    <t>1.依据图纸所示，按隔板长度以m计量
2.综合单价包干，包含一切安装辅材及甲供材卸货，二次转运、装卸、存储等费用</t>
  </si>
  <si>
    <t>904-15</t>
  </si>
  <si>
    <t>槽钢</t>
  </si>
  <si>
    <t>10#</t>
  </si>
  <si>
    <t>1.钢材制作、安装
2.除锈刷油
3.螺栓防腐处理</t>
  </si>
  <si>
    <t>1.依据图纸所示，按设计配置和功能要求的钢材数量以m计量
2.综合单价包干，包含一切安装辅材及材料（设备)卸货、二次转运、仓储等费用</t>
  </si>
  <si>
    <t>904-16</t>
  </si>
  <si>
    <t>花纹钢盖板6mm</t>
  </si>
  <si>
    <t>热镀锌，6mm</t>
  </si>
  <si>
    <t>1.花纹钢板安装固定
2.具体符合设计及业主要求</t>
  </si>
  <si>
    <t>1.依据图纸所示，按花纹钢板面积，以m2计量
2.综合单价包干，包含一切安装辅材及甲供材卸货，二次转运、装卸、存储等费用</t>
  </si>
  <si>
    <t>m²</t>
  </si>
  <si>
    <t>904-17</t>
  </si>
  <si>
    <t>绝缘胶垫</t>
  </si>
  <si>
    <t>厚度≥8mm</t>
  </si>
  <si>
    <t>1.绝缘橡胶垫运输剪裁
2.安装
3.清理现场</t>
  </si>
  <si>
    <t>1.依据图纸所示，按橡胶垫面积，以m2计量
2.综合单价包干，包含一切安装辅材及甲供材卸货，二次转运、装卸、存储等费用</t>
  </si>
  <si>
    <t>904-18</t>
  </si>
  <si>
    <t>高压电缆标注桩</t>
  </si>
  <si>
    <t>1.挖坑
2.立柱、基础制安
3.支架安装
4.回填
5.标识、油漆
6.运输</t>
  </si>
  <si>
    <t>1.依据图纸所示，按标注桩数量以个计量
2.综合单价包干，包含一切安装辅材及甲供材卸货，二次转运、装卸、存储等费用</t>
  </si>
  <si>
    <t>904-19</t>
  </si>
  <si>
    <t>变电所电缆沟盖板</t>
  </si>
  <si>
    <t>热镀锌，厚度≥6mm</t>
  </si>
  <si>
    <t>1.盖板安装固定
2.具体符合设计及业主要求</t>
  </si>
  <si>
    <t>904-20</t>
  </si>
  <si>
    <t>变电所埋件镀锌扁钢</t>
  </si>
  <si>
    <t>-40×5mm</t>
  </si>
  <si>
    <t>1.接地扁钢加工、装卸、运输；
2.安装、防护
3.功能检测</t>
  </si>
  <si>
    <t>1.依据图纸所示，按扁钢长度以m计量
2.综合单价包干，包含一切安装辅材及甲供材卸货，二次转运、装卸、存储等费用</t>
  </si>
  <si>
    <t>904-21</t>
  </si>
  <si>
    <t>变电所埋件镀锌角钢</t>
  </si>
  <si>
    <t>∠50×50×5mm</t>
  </si>
  <si>
    <t>1.依据图纸所示，按角钢数量以m计量
2.综合单价包干，包含一切安装辅材及甲供材卸货，二次转运、装卸、存储等费用</t>
  </si>
  <si>
    <t>904-22</t>
  </si>
  <si>
    <t>变电所埋件镀锌钢板</t>
  </si>
  <si>
    <t>120×100×5mm</t>
  </si>
  <si>
    <t>1.钢板安装固定
2.具体符合设计及业主要求</t>
  </si>
  <si>
    <t>1.依据图纸所示，按钢板数量，以块计量
2.综合单价包干，包含一切安装辅材及甲供材卸货，二次转运、装卸、存储等费用</t>
  </si>
  <si>
    <t>块</t>
  </si>
  <si>
    <t>904-25</t>
  </si>
  <si>
    <t>洞外镀锌扁钢</t>
  </si>
  <si>
    <t>-40×4mm</t>
  </si>
  <si>
    <t>1.接地扁钢加工、装卸、运输；
2.安装、防护
3.功能检测
4、含土石方开挖、回填</t>
  </si>
  <si>
    <t>904-26</t>
  </si>
  <si>
    <t>洞外电缆沟</t>
  </si>
  <si>
    <t>140×103cm,材质砖砌、混凝土</t>
  </si>
  <si>
    <t>1.挖填、运土石方
2.铺设垫层
3.模板及支撑制作、安装、拆除、堆放、运输及清理模内杂物、刷隔离剂等
4.混凝土制作、运输、浇筑、振捣、养护
5.砖砌体制作、砂浆抹面
6.刷防护材料</t>
  </si>
  <si>
    <t>1.依据图纸所示，按电缆沟长度以m计量
2.综合单价包干，包含一切安装辅材及甲供材卸货，二次转运、装卸、存储等费用</t>
  </si>
  <si>
    <t>904-27</t>
  </si>
  <si>
    <t>三极开关</t>
  </si>
  <si>
    <t>明装密闭三极开关，防护等级IP65</t>
  </si>
  <si>
    <t>1.开关及配套附件、辅材的装卸、运输、就位；
2.测位、钻孔、螺栓安装、支架固定、开关安装；
3.现场清理。</t>
  </si>
  <si>
    <t>1.依据图纸所示，按满足设计配置和功能要求的开关数量以个计量；
2.综合单价包干，包含一切安装辅材及甲供材卸货，二次转运、装卸、存储等费用</t>
  </si>
  <si>
    <t>904-28</t>
  </si>
  <si>
    <t>安全型插座</t>
  </si>
  <si>
    <t>二孔+三孔，10A,防护等级IP65</t>
  </si>
  <si>
    <t>904-29</t>
  </si>
  <si>
    <t>空调插座</t>
  </si>
  <si>
    <t>二孔+三孔，16A,防护等级IP65</t>
  </si>
  <si>
    <t>904-30</t>
  </si>
  <si>
    <t>软启动器</t>
  </si>
  <si>
    <t>ATS48-37kW</t>
  </si>
  <si>
    <t>1.依据图纸所示，按满足设计配置和功能要求的设备数量以个计量；
2.综合单价包干，包含一切安装辅材及甲供材卸货，二次转运、装卸、存储等费用</t>
  </si>
  <si>
    <t>904-新增2</t>
  </si>
  <si>
    <t>柴油发电机基础</t>
  </si>
  <si>
    <t>做法详设计</t>
  </si>
  <si>
    <t>1.混凝土拌和、运输、浇筑
2.模板安拆
3.预埋地脚螺栓及钢筋制作、安装
4.线管预埋
5.防雷接地</t>
  </si>
  <si>
    <t>1.依据图纸所示，按基础数量以套为单位计量
2.综合单价包干，包含一切安装辅材及甲供材料二次转运费、装卸费、仓储费</t>
  </si>
  <si>
    <t>904-新增3</t>
  </si>
  <si>
    <t>配电房配套设施(满足验收要求的附属设施)</t>
  </si>
  <si>
    <t>挡板、绝缘胶垫、操作工具、防护用具、操作制度牌等满足验收要去的所有附属设施</t>
  </si>
  <si>
    <t>1.材料运输、装卸
2.安装
3.现场清理</t>
  </si>
  <si>
    <t>1.依据图纸所示，按每个配电房附属设施以套计量
2.综合单价包干，包含一切安装辅材及甲供材卸货，二次转运、装卸、存储等费用</t>
  </si>
  <si>
    <t>904-新增10</t>
  </si>
  <si>
    <t>热镀锌，780X600X6花纹钢盖板</t>
  </si>
  <si>
    <t>1.花纹钢盖板安装固定
2.具体符合设计及业主要求</t>
  </si>
  <si>
    <t>1.依据图纸所示，按花纹盖板数量以块计量
2.综合单价包干，包含一切安装辅材及甲供材卸货，二次转运、装卸、存储等费用</t>
  </si>
  <si>
    <t>904-新增11</t>
  </si>
  <si>
    <t>热镀锌，900X600X6花纹钢盖板</t>
  </si>
  <si>
    <t>904-新增12</t>
  </si>
  <si>
    <t>热镀锌，1180X600X6花纹钢盖板</t>
  </si>
  <si>
    <t>904-新增13</t>
  </si>
  <si>
    <t>高压电缆过桥用桥架</t>
  </si>
  <si>
    <t>258×150×5mm</t>
  </si>
  <si>
    <t>1.桥架安装
2.连接件安装
3.接地线安装</t>
  </si>
  <si>
    <t>1.依据图纸所示，按设计配置和功能要求的桥架数量以m计量
2.综合单价包干，包含一切安装辅材及材料（设备)卸货、二次转运、仓储等费用</t>
  </si>
  <si>
    <t>904-新增14</t>
  </si>
  <si>
    <t>低压电缆过桥用桥架</t>
  </si>
  <si>
    <t>3*(300×100×5)mm</t>
  </si>
  <si>
    <t>904-新增15</t>
  </si>
  <si>
    <t>2*(300×100×5)mm</t>
  </si>
  <si>
    <t>904-新增16</t>
  </si>
  <si>
    <t>1250kVA</t>
  </si>
  <si>
    <t>904-新增17</t>
  </si>
  <si>
    <t>SC(B)H17型电力变压器</t>
  </si>
  <si>
    <t>904-新增18</t>
  </si>
  <si>
    <t>电力变压器</t>
  </si>
  <si>
    <t>SC(B)H17-63 10/0.4</t>
  </si>
  <si>
    <t>904-新增19</t>
  </si>
  <si>
    <t>SC(B)H17-80 10/0.4</t>
  </si>
  <si>
    <t>904-新增20</t>
  </si>
  <si>
    <t>SC(B)H17-100 10/0.4</t>
  </si>
  <si>
    <t>904-新增21</t>
  </si>
  <si>
    <t>SC(B)H17-125 10/0.4</t>
  </si>
  <si>
    <t>904-新增22</t>
  </si>
  <si>
    <t>SC(B)H17-250 10/0.4</t>
  </si>
  <si>
    <t>904-新增23</t>
  </si>
  <si>
    <t>SC(B)H17-315 10/0.4</t>
  </si>
  <si>
    <t>904-新增24</t>
  </si>
  <si>
    <t>SC(B)H17-400 10/0.4</t>
  </si>
  <si>
    <t>904-新增25</t>
  </si>
  <si>
    <t>SCBH17-630 10/0.4KV，D,Yn11</t>
  </si>
  <si>
    <t>904-新增26</t>
  </si>
  <si>
    <t>SCBH17-500 10/0.4KV，D,Yn11</t>
  </si>
  <si>
    <t>904-新增27</t>
  </si>
  <si>
    <t>SCBH17-200 10/0.4KV，D,Yn11</t>
  </si>
  <si>
    <t>904-新增28</t>
  </si>
  <si>
    <t>SCBH17-160 10/0.4KV，D,Yn11</t>
  </si>
  <si>
    <t>904-新增30</t>
  </si>
  <si>
    <t>柴油发电机组 630kW</t>
  </si>
  <si>
    <t>630kW，进口发动机</t>
  </si>
  <si>
    <t>904-新增31</t>
  </si>
  <si>
    <t>YJV-1kV-3×2（1x300)+1（1x300)mm²</t>
  </si>
  <si>
    <t>904-新增32</t>
  </si>
  <si>
    <t>YJV22-10kV-3×120mm²</t>
  </si>
  <si>
    <t>904-新增33</t>
  </si>
  <si>
    <t>WDZB-YJY-8.7/10kV 3×120mm²</t>
  </si>
  <si>
    <t>904-新增34</t>
  </si>
  <si>
    <t>WDZB-YJY-8.7/10kV 3×185mm²</t>
  </si>
  <si>
    <t>904-新增35</t>
  </si>
  <si>
    <t>XL-2500A</t>
  </si>
  <si>
    <t>904-新增36</t>
  </si>
  <si>
    <t>镀锌接地扁钢</t>
  </si>
  <si>
    <t>热镀锌，-50x5</t>
  </si>
  <si>
    <t>904-新增37</t>
  </si>
  <si>
    <t>热镀锌，-40x4</t>
  </si>
  <si>
    <t>904-新增38</t>
  </si>
  <si>
    <t>接地扁钢</t>
  </si>
  <si>
    <t>热镀锌，-40x5</t>
  </si>
  <si>
    <t>904-新增39</t>
  </si>
  <si>
    <t>接地铜排</t>
  </si>
  <si>
    <t>320×80×6mm</t>
  </si>
  <si>
    <t>1.本体安装
2.线缆连接
3.防雷测试</t>
  </si>
  <si>
    <t>1.依据图纸所示，按铜排数量块计量
2.综合单价包干，包含一切安装辅材及甲供材卸货，二次转运、装卸、存储等费用</t>
  </si>
  <si>
    <t>904-新增40</t>
  </si>
  <si>
    <t>隧道洞内变电所接地系统</t>
  </si>
  <si>
    <t>做法详见TY-S5-GD-2</t>
  </si>
  <si>
    <t>1.预埋接地钢板
2.快速长效接地极
3.总等电位安装
4.扁钢敷设
5.防雷接地测试</t>
  </si>
  <si>
    <t>1.依据图纸所示，按隧道内变电所接地系统数量以组计量
2.综合单价包干，包含一切安装辅材及甲供材卸货，二次转运、装卸、存储等费用</t>
  </si>
  <si>
    <t>组</t>
  </si>
  <si>
    <t>904-新增41</t>
  </si>
  <si>
    <t>隧道电缆沟托架</t>
  </si>
  <si>
    <t>b=350mm，一层，隧道内电缆沟，含防火包阻火墙</t>
  </si>
  <si>
    <t>1.支架制作、运输
2.支架安装、防腐处理
3.电缆沟防火封堵</t>
  </si>
  <si>
    <t>1、依据图纸所示，按支架数量以套计量
2.综合单价包干，包含一切安装辅材及甲供材卸货，二次转运、装卸、存储等费用</t>
  </si>
  <si>
    <t>904-新增42</t>
  </si>
  <si>
    <t>二层,每层间距为150mm，每层长350mm，隧道内电缆沟，含防火包阻火墙</t>
  </si>
  <si>
    <t>904-新增43</t>
  </si>
  <si>
    <t>三层，层间距为150mm/200mm，每层长350mm，隧道内电缆沟，含防火包阻火墙</t>
  </si>
  <si>
    <t>904-新增44</t>
  </si>
  <si>
    <t>四层,层间距为150mm/200mm，每层长350mm，隧道内电缆沟，含防火包阻火墙</t>
  </si>
  <si>
    <t>904-新增45</t>
  </si>
  <si>
    <t>∠50×50×5mm b=350mm 四层</t>
  </si>
  <si>
    <t>904-新增46</t>
  </si>
  <si>
    <t>洞外电缆托架</t>
  </si>
  <si>
    <t>1.支架制作、运输
2.支架安装、防腐处理</t>
  </si>
  <si>
    <t>付</t>
  </si>
  <si>
    <t>904-新增53</t>
  </si>
  <si>
    <t>电力监控软件</t>
  </si>
  <si>
    <t>1.安装
2.调试</t>
  </si>
  <si>
    <t>1、依据图纸所示，按软件数量以套计量
2.综合单价包干，包含一切安装辅材及甲供材卸货，二次转运、装卸、存储等费用</t>
  </si>
  <si>
    <t>安全生产费</t>
  </si>
  <si>
    <t>按《企业安全生产费用提取和使用管理办法》财资〔2022〕136 号</t>
  </si>
  <si>
    <t>1.按建筑安装工程费的2%计算
2.结算时据实结算</t>
  </si>
  <si>
    <t>项</t>
  </si>
  <si>
    <t>总计（元）</t>
  </si>
  <si>
    <t>说明:</t>
  </si>
  <si>
    <t>1、劳务报价包含投标人的税金、利润、施工成本、安全文明施工费、赶工费等因施工产生的一切费用。</t>
  </si>
  <si>
    <t>2、无论工作内容是否描述，需要做砼基础等设备，清单综合报价包含了基础预埋件、开挖、钢筋、钢筋绑扎、支模、混凝土、浇筑、拆模、杆件吊装、安装、场地清理及相关附件安装、多次转运等相应费用，上述情况不再单独计价。</t>
  </si>
  <si>
    <t>3、不单独计价项报价已包含在主体设备劳务价上，在不计价清单上的报价视为无效报价。</t>
  </si>
  <si>
    <t>4、本清单工程量不做计价依据，计价根据项目部优化方案，据实收方计价。</t>
  </si>
  <si>
    <t>5、所有清单综合报价包含材料、设备到场后，卸货费用，设备从库房转运至施工现场的一次转运费、或将从库房转运至项目指定现场堆放、设备转运到施工地点的多次转运费以及大宗材料类设备的现场卸货费、转运费、库房租赁费、保管费、照看费等。</t>
  </si>
  <si>
    <t>6、需要调试的设备，所有清单综合报价包含协助调试费用，不予另行计费。</t>
  </si>
  <si>
    <t>7、劳务单位负责卸货及转运，对已领用的材料、设备自行承担相应保管义务。</t>
  </si>
  <si>
    <t>8、电缆沟施工时沟盖板的掀盖及恢复包含在清单报价中，不单独计算。</t>
  </si>
  <si>
    <t>9、除了工作内容中写明的甲供设备（材料）外的一切施工所需辅材等费用已包含在报价中，报价人不得要求项目部提供甲供材料（设备）外的一切材料、辅助安装设备、设施等，也不得由此提出任何索赔或变更。</t>
  </si>
  <si>
    <t>10、报价人需牵头负责甲供设备的安装和调试，以及系统的接入和路段监控中心的调试等，专业化承担较高的设备由厂家配合；
11、甲供设备配套的安装附件如支架、摄像机底板等辅助安装材料安装不匹配时，报价人应自行配备与之匹配的一切材料辅助安装，不得由此提出任何索赔或变更。
12、报价人需根据项目部需求和现场实施进度无条件追加施工人员，如果工期滞后，且劳务单位无具体措施时项目部可根据现场实际情况决定是否将部分工程量和全部工程量变更给其他单位实施，产生的费用在劳务单位中进行扣减；
13、报价人应综合考虑项目工期导致过程中的窝工、赶工等费用，所有清单综合报价包含此项费用，不予另行计费。</t>
  </si>
  <si>
    <t>14、配电柜内断路器、双电源切换开关、交流接触器、软启动器、两进线一母联电源转换系统等元器件品牌应为ABB、施耐德、西门子或相当于以上品牌的产品；防雷浪涌应为中光防雷、上海雷迅、ABB、施耐德、西门子或相当于以上品牌的产品。所有配电柜均基于配置表及元器件品牌要求进行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</si>
</sst>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 "/>
  </numFmts>
  <fonts count="37">
    <font>
      <sz val="12"/>
      <color theme="1"/>
      <name val="等线"/>
      <charset val="134"/>
      <scheme val="minor"/>
    </font>
    <font>
      <sz val="12"/>
      <color rgb="FF000000"/>
      <name val="宋体"/>
      <charset val="134"/>
    </font>
    <font>
      <b/>
      <sz val="11"/>
      <color rgb="FF000000"/>
      <name val="宋体"/>
      <charset val="134"/>
    </font>
    <font>
      <b/>
      <sz val="9"/>
      <color theme="1"/>
      <name val="等线"/>
      <charset val="134"/>
      <scheme val="minor"/>
    </font>
    <font>
      <sz val="10"/>
      <color theme="1" tint="0.05"/>
      <name val="宋体"/>
      <charset val="134"/>
    </font>
    <font>
      <sz val="9"/>
      <color theme="1"/>
      <name val="宋体"/>
      <charset val="134"/>
    </font>
    <font>
      <sz val="9"/>
      <color rgb="FF333333"/>
      <name val="宋体"/>
      <charset val="134"/>
    </font>
    <font>
      <sz val="10"/>
      <color rgb="FF333333"/>
      <name val="宋体"/>
      <charset val="134"/>
    </font>
    <font>
      <sz val="11"/>
      <color rgb="FF000000"/>
      <name val="宋体"/>
      <charset val="134"/>
    </font>
    <font>
      <b/>
      <sz val="11"/>
      <name val="宋体"/>
      <charset val="134"/>
    </font>
    <font>
      <b/>
      <sz val="9"/>
      <name val="宋体"/>
      <charset val="134"/>
    </font>
    <font>
      <b/>
      <sz val="10"/>
      <name val="宋体"/>
      <charset val="134"/>
    </font>
    <font>
      <sz val="10"/>
      <name val="宋体"/>
      <charset val="134"/>
    </font>
    <font>
      <sz val="9"/>
      <name val="宋体"/>
      <charset val="134"/>
    </font>
    <font>
      <strike/>
      <sz val="10"/>
      <name val="宋体"/>
      <charset val="134"/>
    </font>
    <font>
      <b/>
      <sz val="9"/>
      <color rgb="FF000000"/>
      <name val="宋体"/>
      <charset val="134"/>
    </font>
    <font>
      <sz val="9"/>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89">
    <xf numFmtId="0" fontId="0" fillId="0" borderId="0" xfId="0">
      <alignment vertical="center"/>
    </xf>
    <xf numFmtId="0" fontId="1" fillId="0" borderId="0" xfId="0" applyFont="1" applyProtection="1">
      <alignment vertical="center"/>
      <protection locked="0"/>
    </xf>
    <xf numFmtId="0" fontId="2"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176" fontId="6" fillId="0" borderId="0" xfId="0" applyNumberFormat="1" applyFont="1" applyAlignment="1" applyProtection="1">
      <alignment horizontal="center" vertical="center" wrapText="1"/>
      <protection locked="0"/>
    </xf>
    <xf numFmtId="0" fontId="6" fillId="0" borderId="0" xfId="0" applyFont="1" applyAlignment="1" applyProtection="1">
      <alignment horizontal="right" vertical="center" wrapText="1"/>
      <protection locked="0"/>
    </xf>
    <xf numFmtId="176" fontId="6" fillId="0" borderId="0" xfId="0" applyNumberFormat="1" applyFont="1" applyAlignment="1" applyProtection="1">
      <alignment horizontal="right" vertical="center" wrapText="1"/>
      <protection locked="0"/>
    </xf>
    <xf numFmtId="0" fontId="8" fillId="0" borderId="0" xfId="0" applyFont="1" applyProtection="1">
      <alignment vertical="center"/>
      <protection locked="0"/>
    </xf>
    <xf numFmtId="0" fontId="0" fillId="0" borderId="0" xfId="0" applyProtection="1">
      <alignment vertical="center"/>
      <protection locked="0"/>
    </xf>
    <xf numFmtId="0" fontId="9" fillId="0" borderId="0" xfId="0" applyFont="1" applyFill="1" applyAlignment="1" applyProtection="1">
      <alignment horizontal="center" vertical="center"/>
    </xf>
    <xf numFmtId="0" fontId="10"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protection locked="0"/>
    </xf>
    <xf numFmtId="177" fontId="12" fillId="0" borderId="4" xfId="0" applyNumberFormat="1" applyFont="1" applyFill="1" applyBorder="1" applyAlignment="1" applyProtection="1">
      <alignment horizontal="left" vertical="center" wrapText="1"/>
      <protection locked="0"/>
    </xf>
    <xf numFmtId="177" fontId="12" fillId="0" borderId="2"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49" fontId="12" fillId="0" borderId="2" xfId="0" applyNumberFormat="1" applyFont="1" applyFill="1" applyBorder="1" applyAlignment="1" applyProtection="1">
      <alignment horizontal="left" vertical="center" wrapText="1"/>
      <protection locked="0"/>
    </xf>
    <xf numFmtId="49" fontId="12" fillId="0" borderId="4" xfId="0" applyNumberFormat="1" applyFont="1" applyFill="1" applyBorder="1" applyAlignment="1" applyProtection="1">
      <alignment horizontal="center" vertical="center" wrapText="1"/>
      <protection locked="0"/>
    </xf>
    <xf numFmtId="177" fontId="12" fillId="0" borderId="4" xfId="0" applyNumberFormat="1" applyFont="1" applyFill="1" applyBorder="1" applyAlignment="1" applyProtection="1">
      <alignment horizontal="left" vertical="center" wrapText="1"/>
    </xf>
    <xf numFmtId="177" fontId="12" fillId="0" borderId="1" xfId="0" applyNumberFormat="1"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xf numFmtId="176" fontId="9" fillId="0" borderId="0" xfId="0" applyNumberFormat="1" applyFont="1" applyFill="1" applyAlignment="1" applyProtection="1">
      <alignment horizontal="center" vertical="center"/>
    </xf>
    <xf numFmtId="176"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176" fontId="13"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protection locked="0"/>
    </xf>
    <xf numFmtId="178" fontId="10" fillId="0" borderId="1" xfId="0" applyNumberFormat="1" applyFont="1" applyFill="1" applyBorder="1" applyAlignment="1" applyProtection="1">
      <alignment horizontal="right" vertical="center" wrapText="1"/>
      <protection locked="0"/>
    </xf>
    <xf numFmtId="176" fontId="10" fillId="0" borderId="1" xfId="0" applyNumberFormat="1" applyFont="1" applyFill="1" applyBorder="1" applyAlignment="1" applyProtection="1">
      <alignment horizontal="right" vertical="center" wrapText="1"/>
      <protection locked="0"/>
    </xf>
    <xf numFmtId="10" fontId="13"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wrapText="1"/>
      <protection locked="0"/>
    </xf>
    <xf numFmtId="176" fontId="13"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xf>
    <xf numFmtId="10" fontId="13"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76" fontId="13"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right" vertical="center" wrapText="1"/>
      <protection locked="0" hidden="1"/>
    </xf>
    <xf numFmtId="49" fontId="13" fillId="0" borderId="1" xfId="0" applyNumberFormat="1" applyFont="1" applyFill="1" applyBorder="1" applyAlignment="1" applyProtection="1">
      <alignment vertical="center" wrapText="1"/>
      <protection locked="0"/>
    </xf>
    <xf numFmtId="4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49" fontId="14" fillId="0" borderId="4"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pplyProtection="1">
      <alignment horizontal="center" vertical="center" wrapText="1"/>
      <protection locked="0"/>
    </xf>
    <xf numFmtId="176" fontId="12" fillId="0" borderId="4" xfId="0" applyNumberFormat="1" applyFont="1" applyFill="1" applyBorder="1" applyAlignment="1" applyProtection="1">
      <alignment vertical="center" wrapText="1"/>
    </xf>
    <xf numFmtId="177" fontId="12" fillId="0" borderId="2" xfId="0" applyNumberFormat="1" applyFont="1" applyFill="1" applyBorder="1" applyAlignment="1" applyProtection="1">
      <alignment horizontal="left" vertical="center" wrapText="1"/>
    </xf>
    <xf numFmtId="49" fontId="12" fillId="0" borderId="5" xfId="0" applyNumberFormat="1" applyFont="1" applyFill="1" applyBorder="1" applyAlignment="1" applyProtection="1">
      <alignment horizontal="center" vertical="center" wrapText="1"/>
    </xf>
    <xf numFmtId="177" fontId="12" fillId="0" borderId="5" xfId="0" applyNumberFormat="1"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4"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left"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177" fontId="13"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left" vertical="center" wrapText="1"/>
    </xf>
    <xf numFmtId="176"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0" fontId="10" fillId="0" borderId="1" xfId="0" applyFont="1" applyFill="1" applyBorder="1" applyProtection="1">
      <alignment vertical="center"/>
      <protection locked="0"/>
    </xf>
    <xf numFmtId="0" fontId="15" fillId="0" borderId="0" xfId="0" applyFont="1" applyProtection="1">
      <alignment vertical="center"/>
      <protection locked="0"/>
    </xf>
    <xf numFmtId="0" fontId="16" fillId="2" borderId="0" xfId="0" applyFont="1" applyFill="1" applyAlignment="1" applyProtection="1">
      <alignmen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49"/>
  <sheetViews>
    <sheetView tabSelected="1" view="pageBreakPreview" zoomScaleNormal="100" workbookViewId="0">
      <pane xSplit="7" ySplit="2" topLeftCell="H3" activePane="bottomRight" state="frozen"/>
      <selection/>
      <selection pane="topRight"/>
      <selection pane="bottomLeft"/>
      <selection pane="bottomRight" activeCell="J6" sqref="J6"/>
    </sheetView>
  </sheetViews>
  <sheetFormatPr defaultColWidth="9" defaultRowHeight="25" customHeight="1"/>
  <cols>
    <col min="1" max="1" width="6.5" style="6" customWidth="1"/>
    <col min="2" max="2" width="11" style="7" customWidth="1"/>
    <col min="3" max="3" width="12.375" style="7" customWidth="1"/>
    <col min="4" max="4" width="23.2416666666667" style="7" customWidth="1"/>
    <col min="5" max="5" width="26.625" style="7" customWidth="1"/>
    <col min="6" max="6" width="5.25" style="8" customWidth="1"/>
    <col min="7" max="7" width="7.125" style="9" customWidth="1"/>
    <col min="8" max="8" width="5.25" style="9" customWidth="1"/>
    <col min="9" max="11" width="9.5" style="9" customWidth="1"/>
    <col min="12" max="13" width="10" style="9" customWidth="1"/>
    <col min="14" max="14" width="10.9916666666667" style="10" customWidth="1"/>
    <col min="15" max="15" width="7.875" style="11" customWidth="1"/>
    <col min="16" max="16" width="13.25" style="12" customWidth="1"/>
    <col min="17" max="17" width="6.95" style="13" customWidth="1"/>
    <col min="18" max="18" width="6.66666666666667" style="13" customWidth="1"/>
    <col min="19" max="16384" width="9" style="14"/>
  </cols>
  <sheetData>
    <row r="1" ht="40" customHeight="1" spans="1:17">
      <c r="A1" s="15" t="s">
        <v>0</v>
      </c>
      <c r="B1" s="15"/>
      <c r="C1" s="15"/>
      <c r="D1" s="15"/>
      <c r="E1" s="15"/>
      <c r="F1" s="15"/>
      <c r="G1" s="15"/>
      <c r="H1" s="15"/>
      <c r="I1" s="15"/>
      <c r="J1" s="15"/>
      <c r="K1" s="15"/>
      <c r="L1" s="15"/>
      <c r="M1" s="15"/>
      <c r="N1" s="39"/>
      <c r="O1" s="15"/>
      <c r="P1" s="15"/>
      <c r="Q1" s="15"/>
    </row>
    <row r="2" s="1" customFormat="1" ht="37" customHeight="1" spans="1:17">
      <c r="A2" s="16" t="s">
        <v>1</v>
      </c>
      <c r="B2" s="16" t="s">
        <v>2</v>
      </c>
      <c r="C2" s="16" t="s">
        <v>3</v>
      </c>
      <c r="D2" s="16" t="s">
        <v>4</v>
      </c>
      <c r="E2" s="16" t="s">
        <v>5</v>
      </c>
      <c r="F2" s="16" t="s">
        <v>6</v>
      </c>
      <c r="G2" s="17" t="s">
        <v>7</v>
      </c>
      <c r="H2" s="16" t="s">
        <v>8</v>
      </c>
      <c r="I2" s="17" t="s">
        <v>9</v>
      </c>
      <c r="J2" s="17" t="s">
        <v>10</v>
      </c>
      <c r="K2" s="40" t="s">
        <v>11</v>
      </c>
      <c r="L2" s="40" t="s">
        <v>12</v>
      </c>
      <c r="M2" s="40" t="s">
        <v>13</v>
      </c>
      <c r="N2" s="40" t="s">
        <v>14</v>
      </c>
      <c r="O2" s="40" t="s">
        <v>15</v>
      </c>
      <c r="P2" s="41" t="s">
        <v>16</v>
      </c>
      <c r="Q2" s="41" t="s">
        <v>17</v>
      </c>
    </row>
    <row r="3" s="2" customFormat="1" customHeight="1" spans="1:17">
      <c r="A3" s="18" t="s">
        <v>18</v>
      </c>
      <c r="B3" s="18" t="s">
        <v>19</v>
      </c>
      <c r="C3" s="19"/>
      <c r="D3" s="20"/>
      <c r="E3" s="21"/>
      <c r="F3" s="22"/>
      <c r="G3" s="23"/>
      <c r="H3" s="22"/>
      <c r="I3" s="29"/>
      <c r="J3" s="29"/>
      <c r="K3" s="29"/>
      <c r="L3" s="42"/>
      <c r="M3" s="42"/>
      <c r="N3" s="43"/>
      <c r="O3" s="44"/>
      <c r="P3" s="45"/>
      <c r="Q3" s="51"/>
    </row>
    <row r="4" customHeight="1" spans="1:17">
      <c r="A4" s="24" t="s">
        <v>20</v>
      </c>
      <c r="B4" s="24" t="s">
        <v>21</v>
      </c>
      <c r="C4" s="25"/>
      <c r="D4" s="26"/>
      <c r="E4" s="27"/>
      <c r="F4" s="28"/>
      <c r="G4" s="23"/>
      <c r="H4" s="28"/>
      <c r="I4" s="29"/>
      <c r="J4" s="29"/>
      <c r="K4" s="29"/>
      <c r="L4" s="42"/>
      <c r="M4" s="42"/>
      <c r="N4" s="43"/>
      <c r="O4" s="46"/>
      <c r="P4" s="42"/>
      <c r="Q4" s="51"/>
    </row>
    <row r="5" ht="24" spans="1:17">
      <c r="A5" s="24" t="s">
        <v>22</v>
      </c>
      <c r="B5" s="24" t="s">
        <v>23</v>
      </c>
      <c r="C5" s="25"/>
      <c r="D5" s="26"/>
      <c r="E5" s="27"/>
      <c r="F5" s="28"/>
      <c r="G5" s="23"/>
      <c r="H5" s="29"/>
      <c r="I5" s="29"/>
      <c r="J5" s="29"/>
      <c r="K5" s="29"/>
      <c r="L5" s="42"/>
      <c r="M5" s="42"/>
      <c r="N5" s="43"/>
      <c r="O5" s="46"/>
      <c r="P5" s="42"/>
      <c r="Q5" s="51"/>
    </row>
    <row r="6" ht="77" customHeight="1" spans="1:17">
      <c r="A6" s="24" t="s">
        <v>24</v>
      </c>
      <c r="B6" s="24" t="s">
        <v>23</v>
      </c>
      <c r="C6" s="24" t="s">
        <v>25</v>
      </c>
      <c r="D6" s="30" t="s">
        <v>26</v>
      </c>
      <c r="E6" s="30" t="s">
        <v>27</v>
      </c>
      <c r="F6" s="31" t="s">
        <v>28</v>
      </c>
      <c r="G6" s="32">
        <v>58</v>
      </c>
      <c r="H6" s="31" t="s">
        <v>29</v>
      </c>
      <c r="I6" s="29"/>
      <c r="J6" s="29"/>
      <c r="K6" s="47"/>
      <c r="L6" s="42"/>
      <c r="M6" s="48">
        <f t="shared" ref="M6:M11" si="0">K6+L6</f>
        <v>0</v>
      </c>
      <c r="N6" s="49">
        <v>48419.41</v>
      </c>
      <c r="O6" s="50">
        <f t="shared" ref="O6:O11" si="1">(N6-M6)/N6</f>
        <v>1</v>
      </c>
      <c r="P6" s="48">
        <f t="shared" ref="P6:P11" si="2">ROUND(M6*G6,2)</f>
        <v>0</v>
      </c>
      <c r="Q6" s="51"/>
    </row>
    <row r="7" ht="77" customHeight="1" spans="1:17">
      <c r="A7" s="24" t="s">
        <v>30</v>
      </c>
      <c r="B7" s="24" t="s">
        <v>31</v>
      </c>
      <c r="C7" s="24" t="s">
        <v>32</v>
      </c>
      <c r="D7" s="30" t="s">
        <v>26</v>
      </c>
      <c r="E7" s="30" t="s">
        <v>27</v>
      </c>
      <c r="F7" s="31" t="s">
        <v>28</v>
      </c>
      <c r="G7" s="32">
        <v>46</v>
      </c>
      <c r="H7" s="31" t="s">
        <v>29</v>
      </c>
      <c r="I7" s="29"/>
      <c r="J7" s="29"/>
      <c r="K7" s="47"/>
      <c r="L7" s="42"/>
      <c r="M7" s="48">
        <f t="shared" si="0"/>
        <v>0</v>
      </c>
      <c r="N7" s="49">
        <v>60461.5</v>
      </c>
      <c r="O7" s="50">
        <f t="shared" si="1"/>
        <v>1</v>
      </c>
      <c r="P7" s="48">
        <f t="shared" si="2"/>
        <v>0</v>
      </c>
      <c r="Q7" s="51"/>
    </row>
    <row r="8" ht="77" customHeight="1" spans="1:17">
      <c r="A8" s="24" t="s">
        <v>33</v>
      </c>
      <c r="B8" s="24" t="s">
        <v>34</v>
      </c>
      <c r="C8" s="24" t="s">
        <v>32</v>
      </c>
      <c r="D8" s="30" t="s">
        <v>26</v>
      </c>
      <c r="E8" s="30" t="s">
        <v>27</v>
      </c>
      <c r="F8" s="31" t="s">
        <v>28</v>
      </c>
      <c r="G8" s="32">
        <v>25</v>
      </c>
      <c r="H8" s="33" t="s">
        <v>29</v>
      </c>
      <c r="I8" s="29"/>
      <c r="J8" s="29"/>
      <c r="K8" s="47"/>
      <c r="L8" s="42"/>
      <c r="M8" s="48">
        <f t="shared" si="0"/>
        <v>0</v>
      </c>
      <c r="N8" s="49">
        <v>32838.2</v>
      </c>
      <c r="O8" s="50">
        <f t="shared" si="1"/>
        <v>1</v>
      </c>
      <c r="P8" s="48">
        <f t="shared" si="2"/>
        <v>0</v>
      </c>
      <c r="Q8" s="52"/>
    </row>
    <row r="9" ht="77" customHeight="1" spans="1:17">
      <c r="A9" s="24" t="s">
        <v>35</v>
      </c>
      <c r="B9" s="24" t="s">
        <v>36</v>
      </c>
      <c r="C9" s="24" t="s">
        <v>32</v>
      </c>
      <c r="D9" s="30" t="s">
        <v>26</v>
      </c>
      <c r="E9" s="30" t="s">
        <v>27</v>
      </c>
      <c r="F9" s="31" t="s">
        <v>28</v>
      </c>
      <c r="G9" s="32">
        <v>46</v>
      </c>
      <c r="H9" s="33" t="s">
        <v>29</v>
      </c>
      <c r="I9" s="29"/>
      <c r="J9" s="29"/>
      <c r="K9" s="47"/>
      <c r="L9" s="42"/>
      <c r="M9" s="48">
        <f t="shared" si="0"/>
        <v>0</v>
      </c>
      <c r="N9" s="49">
        <v>30870.41</v>
      </c>
      <c r="O9" s="50">
        <f t="shared" si="1"/>
        <v>1</v>
      </c>
      <c r="P9" s="48">
        <f t="shared" si="2"/>
        <v>0</v>
      </c>
      <c r="Q9" s="53"/>
    </row>
    <row r="10" ht="77" customHeight="1" spans="1:17">
      <c r="A10" s="24" t="s">
        <v>37</v>
      </c>
      <c r="B10" s="24" t="s">
        <v>38</v>
      </c>
      <c r="C10" s="24" t="s">
        <v>32</v>
      </c>
      <c r="D10" s="30" t="s">
        <v>26</v>
      </c>
      <c r="E10" s="30" t="s">
        <v>27</v>
      </c>
      <c r="F10" s="31" t="s">
        <v>28</v>
      </c>
      <c r="G10" s="32">
        <v>86</v>
      </c>
      <c r="H10" s="31" t="s">
        <v>29</v>
      </c>
      <c r="I10" s="29"/>
      <c r="J10" s="29"/>
      <c r="K10" s="47"/>
      <c r="L10" s="42"/>
      <c r="M10" s="48">
        <f t="shared" si="0"/>
        <v>0</v>
      </c>
      <c r="N10" s="49">
        <v>57354.51</v>
      </c>
      <c r="O10" s="50">
        <f t="shared" si="1"/>
        <v>1</v>
      </c>
      <c r="P10" s="48">
        <f t="shared" si="2"/>
        <v>0</v>
      </c>
      <c r="Q10" s="42"/>
    </row>
    <row r="11" ht="77" customHeight="1" spans="1:17">
      <c r="A11" s="24" t="s">
        <v>39</v>
      </c>
      <c r="B11" s="24" t="s">
        <v>40</v>
      </c>
      <c r="C11" s="24" t="s">
        <v>32</v>
      </c>
      <c r="D11" s="30" t="s">
        <v>26</v>
      </c>
      <c r="E11" s="30" t="s">
        <v>27</v>
      </c>
      <c r="F11" s="31" t="s">
        <v>28</v>
      </c>
      <c r="G11" s="32">
        <v>4</v>
      </c>
      <c r="H11" s="33" t="s">
        <v>29</v>
      </c>
      <c r="I11" s="29"/>
      <c r="J11" s="29"/>
      <c r="K11" s="47"/>
      <c r="L11" s="42"/>
      <c r="M11" s="48">
        <f t="shared" si="0"/>
        <v>0</v>
      </c>
      <c r="N11" s="49">
        <v>44185.77</v>
      </c>
      <c r="O11" s="50">
        <f t="shared" si="1"/>
        <v>1</v>
      </c>
      <c r="P11" s="48">
        <f t="shared" si="2"/>
        <v>0</v>
      </c>
      <c r="Q11" s="42"/>
    </row>
    <row r="12" ht="24" spans="1:17">
      <c r="A12" s="24" t="s">
        <v>41</v>
      </c>
      <c r="B12" s="24" t="s">
        <v>42</v>
      </c>
      <c r="C12" s="25"/>
      <c r="D12" s="26"/>
      <c r="E12" s="27"/>
      <c r="F12" s="28"/>
      <c r="G12" s="23"/>
      <c r="H12" s="29"/>
      <c r="I12" s="29"/>
      <c r="J12" s="29"/>
      <c r="K12" s="29"/>
      <c r="L12" s="42"/>
      <c r="M12" s="42"/>
      <c r="N12" s="43"/>
      <c r="O12" s="46"/>
      <c r="P12" s="42"/>
      <c r="Q12" s="42"/>
    </row>
    <row r="13" ht="77" customHeight="1" spans="1:17">
      <c r="A13" s="24" t="s">
        <v>43</v>
      </c>
      <c r="B13" s="24" t="s">
        <v>42</v>
      </c>
      <c r="C13" s="24" t="s">
        <v>44</v>
      </c>
      <c r="D13" s="30" t="s">
        <v>26</v>
      </c>
      <c r="E13" s="30" t="s">
        <v>27</v>
      </c>
      <c r="F13" s="31" t="s">
        <v>28</v>
      </c>
      <c r="G13" s="32">
        <v>86</v>
      </c>
      <c r="H13" s="31" t="s">
        <v>29</v>
      </c>
      <c r="I13" s="29"/>
      <c r="J13" s="29"/>
      <c r="K13" s="47"/>
      <c r="L13" s="42"/>
      <c r="M13" s="48">
        <f t="shared" ref="M13:M16" si="3">K13+L13</f>
        <v>0</v>
      </c>
      <c r="N13" s="49">
        <v>48340.95</v>
      </c>
      <c r="O13" s="50">
        <f t="shared" ref="O13:O16" si="4">(N13-M13)/N13</f>
        <v>1</v>
      </c>
      <c r="P13" s="48">
        <f t="shared" ref="P13:P16" si="5">ROUND(M13*G13,2)</f>
        <v>0</v>
      </c>
      <c r="Q13" s="42"/>
    </row>
    <row r="14" ht="77" customHeight="1" spans="1:17">
      <c r="A14" s="24" t="s">
        <v>45</v>
      </c>
      <c r="B14" s="24" t="s">
        <v>46</v>
      </c>
      <c r="C14" s="24" t="s">
        <v>44</v>
      </c>
      <c r="D14" s="30" t="s">
        <v>26</v>
      </c>
      <c r="E14" s="30" t="s">
        <v>27</v>
      </c>
      <c r="F14" s="31" t="s">
        <v>28</v>
      </c>
      <c r="G14" s="32">
        <v>47</v>
      </c>
      <c r="H14" s="33" t="s">
        <v>29</v>
      </c>
      <c r="I14" s="29"/>
      <c r="J14" s="29"/>
      <c r="K14" s="47"/>
      <c r="L14" s="42"/>
      <c r="M14" s="48">
        <f t="shared" si="3"/>
        <v>0</v>
      </c>
      <c r="N14" s="49">
        <v>57786.33</v>
      </c>
      <c r="O14" s="50">
        <f t="shared" si="4"/>
        <v>1</v>
      </c>
      <c r="P14" s="48">
        <f t="shared" si="5"/>
        <v>0</v>
      </c>
      <c r="Q14" s="42"/>
    </row>
    <row r="15" ht="77" customHeight="1" spans="1:17">
      <c r="A15" s="24" t="s">
        <v>47</v>
      </c>
      <c r="B15" s="24" t="s">
        <v>48</v>
      </c>
      <c r="C15" s="24" t="s">
        <v>44</v>
      </c>
      <c r="D15" s="30" t="s">
        <v>26</v>
      </c>
      <c r="E15" s="30" t="s">
        <v>27</v>
      </c>
      <c r="F15" s="31" t="s">
        <v>28</v>
      </c>
      <c r="G15" s="32">
        <v>16</v>
      </c>
      <c r="H15" s="33" t="s">
        <v>29</v>
      </c>
      <c r="I15" s="29"/>
      <c r="J15" s="29"/>
      <c r="K15" s="47"/>
      <c r="L15" s="42"/>
      <c r="M15" s="48">
        <f t="shared" si="3"/>
        <v>0</v>
      </c>
      <c r="N15" s="49">
        <v>51224.15</v>
      </c>
      <c r="O15" s="50">
        <f t="shared" si="4"/>
        <v>1</v>
      </c>
      <c r="P15" s="48">
        <f t="shared" si="5"/>
        <v>0</v>
      </c>
      <c r="Q15" s="42"/>
    </row>
    <row r="16" ht="77" customHeight="1" spans="1:17">
      <c r="A16" s="24" t="s">
        <v>49</v>
      </c>
      <c r="B16" s="24" t="s">
        <v>50</v>
      </c>
      <c r="C16" s="24" t="s">
        <v>44</v>
      </c>
      <c r="D16" s="30" t="s">
        <v>26</v>
      </c>
      <c r="E16" s="30" t="s">
        <v>27</v>
      </c>
      <c r="F16" s="31" t="s">
        <v>28</v>
      </c>
      <c r="G16" s="32">
        <v>297</v>
      </c>
      <c r="H16" s="31" t="s">
        <v>29</v>
      </c>
      <c r="I16" s="29"/>
      <c r="J16" s="29"/>
      <c r="K16" s="47"/>
      <c r="L16" s="42"/>
      <c r="M16" s="48">
        <f t="shared" si="3"/>
        <v>0</v>
      </c>
      <c r="N16" s="49">
        <v>61968.85</v>
      </c>
      <c r="O16" s="50">
        <f t="shared" si="4"/>
        <v>1</v>
      </c>
      <c r="P16" s="48">
        <f t="shared" si="5"/>
        <v>0</v>
      </c>
      <c r="Q16" s="42"/>
    </row>
    <row r="17" spans="1:17">
      <c r="A17" s="24" t="s">
        <v>51</v>
      </c>
      <c r="B17" s="24" t="s">
        <v>52</v>
      </c>
      <c r="C17" s="25"/>
      <c r="D17" s="34"/>
      <c r="E17" s="34"/>
      <c r="F17" s="28"/>
      <c r="G17" s="23"/>
      <c r="H17" s="29"/>
      <c r="I17" s="29"/>
      <c r="J17" s="29"/>
      <c r="K17" s="29"/>
      <c r="L17" s="42"/>
      <c r="M17" s="42"/>
      <c r="N17" s="43"/>
      <c r="O17" s="46"/>
      <c r="P17" s="42"/>
      <c r="Q17" s="42"/>
    </row>
    <row r="18" ht="24" spans="1:17">
      <c r="A18" s="24" t="s">
        <v>53</v>
      </c>
      <c r="B18" s="24" t="s">
        <v>54</v>
      </c>
      <c r="C18" s="25"/>
      <c r="D18" s="35"/>
      <c r="E18" s="25"/>
      <c r="F18" s="28"/>
      <c r="G18" s="23"/>
      <c r="H18" s="28"/>
      <c r="I18" s="29"/>
      <c r="J18" s="29"/>
      <c r="K18" s="29"/>
      <c r="L18" s="42"/>
      <c r="M18" s="42"/>
      <c r="N18" s="43"/>
      <c r="O18" s="46"/>
      <c r="P18" s="42"/>
      <c r="Q18" s="42"/>
    </row>
    <row r="19" ht="77" customHeight="1" spans="1:17">
      <c r="A19" s="24" t="s">
        <v>55</v>
      </c>
      <c r="B19" s="24" t="s">
        <v>56</v>
      </c>
      <c r="C19" s="24" t="s">
        <v>57</v>
      </c>
      <c r="D19" s="30" t="s">
        <v>26</v>
      </c>
      <c r="E19" s="30" t="s">
        <v>27</v>
      </c>
      <c r="F19" s="31" t="s">
        <v>28</v>
      </c>
      <c r="G19" s="32">
        <v>18</v>
      </c>
      <c r="H19" s="33" t="s">
        <v>29</v>
      </c>
      <c r="I19" s="29"/>
      <c r="J19" s="29"/>
      <c r="K19" s="47"/>
      <c r="L19" s="42"/>
      <c r="M19" s="48">
        <f t="shared" ref="M19:M21" si="6">K19+L19</f>
        <v>0</v>
      </c>
      <c r="N19" s="49">
        <v>60940.58</v>
      </c>
      <c r="O19" s="50">
        <f t="shared" ref="O19:O21" si="7">(N19-M19)/N19</f>
        <v>1</v>
      </c>
      <c r="P19" s="48">
        <f t="shared" ref="P19:P21" si="8">ROUND(M19*G19,2)</f>
        <v>0</v>
      </c>
      <c r="Q19" s="42"/>
    </row>
    <row r="20" ht="77" customHeight="1" spans="1:17">
      <c r="A20" s="24" t="s">
        <v>58</v>
      </c>
      <c r="B20" s="24" t="s">
        <v>59</v>
      </c>
      <c r="C20" s="24" t="s">
        <v>60</v>
      </c>
      <c r="D20" s="30" t="s">
        <v>26</v>
      </c>
      <c r="E20" s="30" t="s">
        <v>27</v>
      </c>
      <c r="F20" s="31" t="s">
        <v>28</v>
      </c>
      <c r="G20" s="32">
        <v>15</v>
      </c>
      <c r="H20" s="31" t="s">
        <v>29</v>
      </c>
      <c r="I20" s="29"/>
      <c r="J20" s="29"/>
      <c r="K20" s="47"/>
      <c r="L20" s="42"/>
      <c r="M20" s="48">
        <f t="shared" si="6"/>
        <v>0</v>
      </c>
      <c r="N20" s="49">
        <v>36644.19</v>
      </c>
      <c r="O20" s="50">
        <f t="shared" si="7"/>
        <v>1</v>
      </c>
      <c r="P20" s="48">
        <f t="shared" si="8"/>
        <v>0</v>
      </c>
      <c r="Q20" s="42"/>
    </row>
    <row r="21" ht="77" customHeight="1" spans="1:17">
      <c r="A21" s="24" t="s">
        <v>61</v>
      </c>
      <c r="B21" s="24" t="s">
        <v>62</v>
      </c>
      <c r="C21" s="24" t="s">
        <v>63</v>
      </c>
      <c r="D21" s="30" t="s">
        <v>26</v>
      </c>
      <c r="E21" s="30" t="s">
        <v>27</v>
      </c>
      <c r="F21" s="31" t="s">
        <v>28</v>
      </c>
      <c r="G21" s="32">
        <v>32</v>
      </c>
      <c r="H21" s="31" t="s">
        <v>29</v>
      </c>
      <c r="I21" s="29"/>
      <c r="J21" s="29"/>
      <c r="K21" s="47"/>
      <c r="L21" s="42"/>
      <c r="M21" s="48">
        <f t="shared" si="6"/>
        <v>0</v>
      </c>
      <c r="N21" s="49">
        <v>26978.88</v>
      </c>
      <c r="O21" s="50">
        <f t="shared" si="7"/>
        <v>1</v>
      </c>
      <c r="P21" s="48">
        <f t="shared" si="8"/>
        <v>0</v>
      </c>
      <c r="Q21" s="42"/>
    </row>
    <row r="22" spans="1:17">
      <c r="A22" s="24" t="s">
        <v>64</v>
      </c>
      <c r="B22" s="24" t="s">
        <v>65</v>
      </c>
      <c r="C22" s="25"/>
      <c r="D22" s="26"/>
      <c r="E22" s="27"/>
      <c r="F22" s="28"/>
      <c r="G22" s="23"/>
      <c r="H22" s="28"/>
      <c r="I22" s="29"/>
      <c r="J22" s="29"/>
      <c r="K22" s="29"/>
      <c r="L22" s="42"/>
      <c r="M22" s="42"/>
      <c r="N22" s="43"/>
      <c r="O22" s="46"/>
      <c r="P22" s="42"/>
      <c r="Q22" s="42"/>
    </row>
    <row r="23" ht="24" spans="1:17">
      <c r="A23" s="24" t="s">
        <v>66</v>
      </c>
      <c r="B23" s="24" t="s">
        <v>67</v>
      </c>
      <c r="C23" s="25"/>
      <c r="D23" s="26"/>
      <c r="E23" s="27"/>
      <c r="F23" s="28"/>
      <c r="G23" s="23"/>
      <c r="H23" s="28"/>
      <c r="I23" s="29"/>
      <c r="J23" s="29"/>
      <c r="K23" s="29"/>
      <c r="L23" s="42"/>
      <c r="M23" s="42"/>
      <c r="N23" s="43"/>
      <c r="O23" s="46"/>
      <c r="P23" s="42"/>
      <c r="Q23" s="42"/>
    </row>
    <row r="24" ht="145" customHeight="1" spans="1:17">
      <c r="A24" s="24" t="s">
        <v>68</v>
      </c>
      <c r="B24" s="24" t="s">
        <v>69</v>
      </c>
      <c r="C24" s="24" t="s">
        <v>70</v>
      </c>
      <c r="D24" s="36" t="s">
        <v>71</v>
      </c>
      <c r="E24" s="30" t="s">
        <v>72</v>
      </c>
      <c r="F24" s="31" t="s">
        <v>73</v>
      </c>
      <c r="G24" s="32">
        <v>3</v>
      </c>
      <c r="H24" s="31" t="s">
        <v>29</v>
      </c>
      <c r="I24" s="29"/>
      <c r="J24" s="29"/>
      <c r="K24" s="47"/>
      <c r="L24" s="42"/>
      <c r="M24" s="48">
        <f t="shared" ref="M24:M26" si="9">K24+L24</f>
        <v>0</v>
      </c>
      <c r="N24" s="49">
        <v>186177.24</v>
      </c>
      <c r="O24" s="50">
        <f t="shared" ref="O24:O26" si="10">(N24-M24)/N24</f>
        <v>1</v>
      </c>
      <c r="P24" s="48">
        <f t="shared" ref="P24:P26" si="11">ROUND(M24*G24,2)</f>
        <v>0</v>
      </c>
      <c r="Q24" s="42"/>
    </row>
    <row r="25" ht="145" customHeight="1" spans="1:17">
      <c r="A25" s="24" t="s">
        <v>74</v>
      </c>
      <c r="B25" s="24" t="s">
        <v>69</v>
      </c>
      <c r="C25" s="24" t="s">
        <v>75</v>
      </c>
      <c r="D25" s="36" t="s">
        <v>71</v>
      </c>
      <c r="E25" s="30" t="s">
        <v>72</v>
      </c>
      <c r="F25" s="31" t="s">
        <v>73</v>
      </c>
      <c r="G25" s="32">
        <v>1</v>
      </c>
      <c r="H25" s="31" t="s">
        <v>29</v>
      </c>
      <c r="I25" s="29"/>
      <c r="J25" s="29"/>
      <c r="K25" s="47"/>
      <c r="L25" s="42"/>
      <c r="M25" s="48">
        <f t="shared" si="9"/>
        <v>0</v>
      </c>
      <c r="N25" s="49">
        <v>200770.86</v>
      </c>
      <c r="O25" s="50">
        <f t="shared" si="10"/>
        <v>1</v>
      </c>
      <c r="P25" s="48">
        <f t="shared" si="11"/>
        <v>0</v>
      </c>
      <c r="Q25" s="42"/>
    </row>
    <row r="26" ht="145" customHeight="1" spans="1:17">
      <c r="A26" s="24" t="s">
        <v>76</v>
      </c>
      <c r="B26" s="24" t="s">
        <v>69</v>
      </c>
      <c r="C26" s="24" t="s">
        <v>77</v>
      </c>
      <c r="D26" s="36" t="s">
        <v>71</v>
      </c>
      <c r="E26" s="30" t="s">
        <v>72</v>
      </c>
      <c r="F26" s="31" t="s">
        <v>73</v>
      </c>
      <c r="G26" s="32">
        <v>1</v>
      </c>
      <c r="H26" s="31" t="s">
        <v>29</v>
      </c>
      <c r="I26" s="29"/>
      <c r="J26" s="29"/>
      <c r="K26" s="47"/>
      <c r="L26" s="42"/>
      <c r="M26" s="48">
        <f t="shared" si="9"/>
        <v>0</v>
      </c>
      <c r="N26" s="49">
        <v>273430.14</v>
      </c>
      <c r="O26" s="50">
        <f t="shared" si="10"/>
        <v>1</v>
      </c>
      <c r="P26" s="48">
        <f t="shared" si="11"/>
        <v>0</v>
      </c>
      <c r="Q26" s="42"/>
    </row>
    <row r="27" ht="24" spans="1:17">
      <c r="A27" s="24" t="s">
        <v>78</v>
      </c>
      <c r="B27" s="24" t="s">
        <v>79</v>
      </c>
      <c r="C27" s="25"/>
      <c r="D27" s="26"/>
      <c r="E27" s="27"/>
      <c r="F27" s="28"/>
      <c r="G27" s="23"/>
      <c r="H27" s="28"/>
      <c r="I27" s="29"/>
      <c r="J27" s="29"/>
      <c r="K27" s="29"/>
      <c r="L27" s="42"/>
      <c r="M27" s="42"/>
      <c r="N27" s="43"/>
      <c r="O27" s="46"/>
      <c r="P27" s="42"/>
      <c r="Q27" s="42"/>
    </row>
    <row r="28" ht="74" customHeight="1" spans="1:17">
      <c r="A28" s="24" t="s">
        <v>80</v>
      </c>
      <c r="B28" s="24" t="s">
        <v>81</v>
      </c>
      <c r="C28" s="24" t="s">
        <v>82</v>
      </c>
      <c r="D28" s="30" t="s">
        <v>83</v>
      </c>
      <c r="E28" s="30" t="s">
        <v>84</v>
      </c>
      <c r="F28" s="31" t="s">
        <v>73</v>
      </c>
      <c r="G28" s="32">
        <v>2</v>
      </c>
      <c r="H28" s="31" t="s">
        <v>29</v>
      </c>
      <c r="I28" s="29"/>
      <c r="J28" s="29"/>
      <c r="K28" s="47"/>
      <c r="L28" s="42"/>
      <c r="M28" s="48">
        <f t="shared" ref="M28:M35" si="12">K28+L28</f>
        <v>0</v>
      </c>
      <c r="N28" s="49">
        <v>62952.53</v>
      </c>
      <c r="O28" s="50">
        <f t="shared" ref="O28:O35" si="13">(N28-M28)/N28</f>
        <v>1</v>
      </c>
      <c r="P28" s="48">
        <f t="shared" ref="P28:P35" si="14">ROUND(M28*G28,2)</f>
        <v>0</v>
      </c>
      <c r="Q28" s="42"/>
    </row>
    <row r="29" ht="74" customHeight="1" spans="1:17">
      <c r="A29" s="24" t="s">
        <v>85</v>
      </c>
      <c r="B29" s="24" t="s">
        <v>86</v>
      </c>
      <c r="C29" s="24" t="s">
        <v>82</v>
      </c>
      <c r="D29" s="30" t="s">
        <v>83</v>
      </c>
      <c r="E29" s="30" t="s">
        <v>84</v>
      </c>
      <c r="F29" s="31" t="s">
        <v>73</v>
      </c>
      <c r="G29" s="32">
        <v>1</v>
      </c>
      <c r="H29" s="31" t="s">
        <v>29</v>
      </c>
      <c r="I29" s="29"/>
      <c r="J29" s="29"/>
      <c r="K29" s="47"/>
      <c r="L29" s="42"/>
      <c r="M29" s="48">
        <f t="shared" si="12"/>
        <v>0</v>
      </c>
      <c r="N29" s="49">
        <v>70312.44</v>
      </c>
      <c r="O29" s="50">
        <f t="shared" si="13"/>
        <v>1</v>
      </c>
      <c r="P29" s="48">
        <f t="shared" si="14"/>
        <v>0</v>
      </c>
      <c r="Q29" s="42"/>
    </row>
    <row r="30" ht="74" customHeight="1" spans="1:17">
      <c r="A30" s="24" t="s">
        <v>87</v>
      </c>
      <c r="B30" s="24" t="s">
        <v>88</v>
      </c>
      <c r="C30" s="24" t="s">
        <v>82</v>
      </c>
      <c r="D30" s="30" t="s">
        <v>83</v>
      </c>
      <c r="E30" s="30" t="s">
        <v>84</v>
      </c>
      <c r="F30" s="31" t="s">
        <v>73</v>
      </c>
      <c r="G30" s="32">
        <v>1</v>
      </c>
      <c r="H30" s="31" t="s">
        <v>29</v>
      </c>
      <c r="I30" s="29"/>
      <c r="J30" s="29"/>
      <c r="K30" s="47"/>
      <c r="L30" s="42"/>
      <c r="M30" s="48">
        <f t="shared" si="12"/>
        <v>0</v>
      </c>
      <c r="N30" s="49">
        <v>84188.23</v>
      </c>
      <c r="O30" s="50">
        <f t="shared" si="13"/>
        <v>1</v>
      </c>
      <c r="P30" s="48">
        <f t="shared" si="14"/>
        <v>0</v>
      </c>
      <c r="Q30" s="42"/>
    </row>
    <row r="31" ht="74" customHeight="1" spans="1:17">
      <c r="A31" s="24" t="s">
        <v>89</v>
      </c>
      <c r="B31" s="24" t="s">
        <v>90</v>
      </c>
      <c r="C31" s="24" t="s">
        <v>82</v>
      </c>
      <c r="D31" s="30" t="s">
        <v>83</v>
      </c>
      <c r="E31" s="30" t="s">
        <v>84</v>
      </c>
      <c r="F31" s="31" t="s">
        <v>73</v>
      </c>
      <c r="G31" s="32">
        <v>1</v>
      </c>
      <c r="H31" s="31" t="s">
        <v>29</v>
      </c>
      <c r="I31" s="29"/>
      <c r="J31" s="29"/>
      <c r="K31" s="47"/>
      <c r="L31" s="42"/>
      <c r="M31" s="48">
        <f t="shared" si="12"/>
        <v>0</v>
      </c>
      <c r="N31" s="49">
        <v>90856.53</v>
      </c>
      <c r="O31" s="50">
        <f t="shared" si="13"/>
        <v>1</v>
      </c>
      <c r="P31" s="48">
        <f t="shared" si="14"/>
        <v>0</v>
      </c>
      <c r="Q31" s="42"/>
    </row>
    <row r="32" ht="74" customHeight="1" spans="1:17">
      <c r="A32" s="24" t="s">
        <v>91</v>
      </c>
      <c r="B32" s="24" t="s">
        <v>92</v>
      </c>
      <c r="C32" s="24" t="s">
        <v>82</v>
      </c>
      <c r="D32" s="30" t="s">
        <v>83</v>
      </c>
      <c r="E32" s="30" t="s">
        <v>84</v>
      </c>
      <c r="F32" s="31" t="s">
        <v>73</v>
      </c>
      <c r="G32" s="32">
        <v>1</v>
      </c>
      <c r="H32" s="31" t="s">
        <v>29</v>
      </c>
      <c r="I32" s="29"/>
      <c r="J32" s="29"/>
      <c r="K32" s="47"/>
      <c r="L32" s="42"/>
      <c r="M32" s="48">
        <f t="shared" si="12"/>
        <v>0</v>
      </c>
      <c r="N32" s="49">
        <v>96242.86</v>
      </c>
      <c r="O32" s="50">
        <f t="shared" si="13"/>
        <v>1</v>
      </c>
      <c r="P32" s="48">
        <f t="shared" si="14"/>
        <v>0</v>
      </c>
      <c r="Q32" s="42"/>
    </row>
    <row r="33" ht="74" customHeight="1" spans="1:17">
      <c r="A33" s="24" t="s">
        <v>93</v>
      </c>
      <c r="B33" s="24" t="s">
        <v>94</v>
      </c>
      <c r="C33" s="24" t="s">
        <v>82</v>
      </c>
      <c r="D33" s="30" t="s">
        <v>83</v>
      </c>
      <c r="E33" s="30" t="s">
        <v>84</v>
      </c>
      <c r="F33" s="31" t="s">
        <v>73</v>
      </c>
      <c r="G33" s="32">
        <v>1</v>
      </c>
      <c r="H33" s="31" t="s">
        <v>29</v>
      </c>
      <c r="I33" s="29"/>
      <c r="J33" s="29"/>
      <c r="K33" s="47"/>
      <c r="L33" s="42"/>
      <c r="M33" s="48">
        <f t="shared" si="12"/>
        <v>0</v>
      </c>
      <c r="N33" s="49">
        <v>109277.79</v>
      </c>
      <c r="O33" s="50">
        <f t="shared" si="13"/>
        <v>1</v>
      </c>
      <c r="P33" s="48">
        <f t="shared" si="14"/>
        <v>0</v>
      </c>
      <c r="Q33" s="42"/>
    </row>
    <row r="34" ht="74" customHeight="1" spans="1:17">
      <c r="A34" s="24" t="s">
        <v>95</v>
      </c>
      <c r="B34" s="24" t="s">
        <v>96</v>
      </c>
      <c r="C34" s="24" t="s">
        <v>82</v>
      </c>
      <c r="D34" s="30" t="s">
        <v>83</v>
      </c>
      <c r="E34" s="30" t="s">
        <v>84</v>
      </c>
      <c r="F34" s="31" t="s">
        <v>73</v>
      </c>
      <c r="G34" s="32">
        <v>3</v>
      </c>
      <c r="H34" s="31" t="s">
        <v>29</v>
      </c>
      <c r="I34" s="29"/>
      <c r="J34" s="29"/>
      <c r="K34" s="47"/>
      <c r="L34" s="42"/>
      <c r="M34" s="48">
        <f t="shared" si="12"/>
        <v>0</v>
      </c>
      <c r="N34" s="49">
        <v>155950.73</v>
      </c>
      <c r="O34" s="50">
        <f t="shared" si="13"/>
        <v>1</v>
      </c>
      <c r="P34" s="48">
        <f t="shared" si="14"/>
        <v>0</v>
      </c>
      <c r="Q34" s="52"/>
    </row>
    <row r="35" ht="74" customHeight="1" spans="1:17">
      <c r="A35" s="24" t="s">
        <v>97</v>
      </c>
      <c r="B35" s="24" t="s">
        <v>98</v>
      </c>
      <c r="C35" s="24" t="s">
        <v>82</v>
      </c>
      <c r="D35" s="30" t="s">
        <v>83</v>
      </c>
      <c r="E35" s="30" t="s">
        <v>84</v>
      </c>
      <c r="F35" s="31" t="s">
        <v>73</v>
      </c>
      <c r="G35" s="32">
        <v>3</v>
      </c>
      <c r="H35" s="31" t="s">
        <v>29</v>
      </c>
      <c r="I35" s="29"/>
      <c r="J35" s="29"/>
      <c r="K35" s="47"/>
      <c r="L35" s="42"/>
      <c r="M35" s="48">
        <f t="shared" si="12"/>
        <v>0</v>
      </c>
      <c r="N35" s="49">
        <v>171046.17</v>
      </c>
      <c r="O35" s="50">
        <f t="shared" si="13"/>
        <v>1</v>
      </c>
      <c r="P35" s="48">
        <f t="shared" si="14"/>
        <v>0</v>
      </c>
      <c r="Q35" s="53"/>
    </row>
    <row r="36" spans="1:17">
      <c r="A36" s="24" t="s">
        <v>99</v>
      </c>
      <c r="B36" s="24" t="s">
        <v>100</v>
      </c>
      <c r="C36" s="25"/>
      <c r="D36" s="26"/>
      <c r="E36" s="27"/>
      <c r="F36" s="28"/>
      <c r="G36" s="23"/>
      <c r="H36" s="28"/>
      <c r="I36" s="29"/>
      <c r="J36" s="29"/>
      <c r="K36" s="29"/>
      <c r="L36" s="42"/>
      <c r="M36" s="42"/>
      <c r="N36" s="43"/>
      <c r="O36" s="46"/>
      <c r="P36" s="42"/>
      <c r="Q36" s="42"/>
    </row>
    <row r="37" ht="24" spans="1:17">
      <c r="A37" s="24" t="s">
        <v>101</v>
      </c>
      <c r="B37" s="24" t="s">
        <v>102</v>
      </c>
      <c r="C37" s="25"/>
      <c r="D37" s="26"/>
      <c r="E37" s="27"/>
      <c r="F37" s="28"/>
      <c r="G37" s="23"/>
      <c r="H37" s="28"/>
      <c r="I37" s="29"/>
      <c r="J37" s="29"/>
      <c r="K37" s="29"/>
      <c r="L37" s="42"/>
      <c r="M37" s="42"/>
      <c r="N37" s="43"/>
      <c r="O37" s="46"/>
      <c r="P37" s="42"/>
      <c r="Q37" s="54"/>
    </row>
    <row r="38" ht="80" customHeight="1" spans="1:17">
      <c r="A38" s="24" t="s">
        <v>103</v>
      </c>
      <c r="B38" s="24" t="s">
        <v>102</v>
      </c>
      <c r="C38" s="24" t="s">
        <v>104</v>
      </c>
      <c r="D38" s="30" t="s">
        <v>26</v>
      </c>
      <c r="E38" s="30" t="s">
        <v>105</v>
      </c>
      <c r="F38" s="31" t="s">
        <v>28</v>
      </c>
      <c r="G38" s="32">
        <v>21</v>
      </c>
      <c r="H38" s="31" t="s">
        <v>29</v>
      </c>
      <c r="I38" s="29"/>
      <c r="J38" s="29"/>
      <c r="K38" s="47"/>
      <c r="L38" s="42"/>
      <c r="M38" s="48">
        <f t="shared" ref="M38:M41" si="15">K38+L38</f>
        <v>0</v>
      </c>
      <c r="N38" s="49">
        <v>50419.03</v>
      </c>
      <c r="O38" s="50">
        <f t="shared" ref="O38:O41" si="16">(N38-M38)/N38</f>
        <v>1</v>
      </c>
      <c r="P38" s="48">
        <f t="shared" ref="P38:P41" si="17">ROUND(M38*G38,2)</f>
        <v>0</v>
      </c>
      <c r="Q38" s="42"/>
    </row>
    <row r="39" ht="80" customHeight="1" spans="1:17">
      <c r="A39" s="24" t="s">
        <v>106</v>
      </c>
      <c r="B39" s="24" t="s">
        <v>102</v>
      </c>
      <c r="C39" s="24" t="s">
        <v>107</v>
      </c>
      <c r="D39" s="30" t="s">
        <v>26</v>
      </c>
      <c r="E39" s="30" t="s">
        <v>105</v>
      </c>
      <c r="F39" s="31" t="s">
        <v>28</v>
      </c>
      <c r="G39" s="32">
        <v>8</v>
      </c>
      <c r="H39" s="37" t="s">
        <v>29</v>
      </c>
      <c r="I39" s="29"/>
      <c r="J39" s="29"/>
      <c r="K39" s="47"/>
      <c r="L39" s="42"/>
      <c r="M39" s="48">
        <f t="shared" si="15"/>
        <v>0</v>
      </c>
      <c r="N39" s="49">
        <v>63062.06</v>
      </c>
      <c r="O39" s="50">
        <f t="shared" si="16"/>
        <v>1</v>
      </c>
      <c r="P39" s="48">
        <f t="shared" si="17"/>
        <v>0</v>
      </c>
      <c r="Q39" s="54"/>
    </row>
    <row r="40" ht="80" customHeight="1" spans="1:17">
      <c r="A40" s="24" t="s">
        <v>108</v>
      </c>
      <c r="B40" s="24" t="s">
        <v>102</v>
      </c>
      <c r="C40" s="24" t="s">
        <v>109</v>
      </c>
      <c r="D40" s="30" t="s">
        <v>26</v>
      </c>
      <c r="E40" s="30" t="s">
        <v>105</v>
      </c>
      <c r="F40" s="31" t="s">
        <v>28</v>
      </c>
      <c r="G40" s="32">
        <v>1</v>
      </c>
      <c r="H40" s="31" t="s">
        <v>29</v>
      </c>
      <c r="I40" s="29"/>
      <c r="J40" s="29"/>
      <c r="K40" s="47"/>
      <c r="L40" s="42"/>
      <c r="M40" s="48">
        <f t="shared" si="15"/>
        <v>0</v>
      </c>
      <c r="N40" s="49">
        <v>81099.15</v>
      </c>
      <c r="O40" s="50">
        <f t="shared" si="16"/>
        <v>1</v>
      </c>
      <c r="P40" s="48">
        <f t="shared" si="17"/>
        <v>0</v>
      </c>
      <c r="Q40" s="42"/>
    </row>
    <row r="41" ht="80" customHeight="1" spans="1:17">
      <c r="A41" s="24" t="s">
        <v>110</v>
      </c>
      <c r="B41" s="24" t="s">
        <v>102</v>
      </c>
      <c r="C41" s="24" t="s">
        <v>111</v>
      </c>
      <c r="D41" s="30" t="s">
        <v>26</v>
      </c>
      <c r="E41" s="30" t="s">
        <v>105</v>
      </c>
      <c r="F41" s="31" t="s">
        <v>28</v>
      </c>
      <c r="G41" s="32">
        <v>4</v>
      </c>
      <c r="H41" s="31" t="s">
        <v>29</v>
      </c>
      <c r="I41" s="29"/>
      <c r="J41" s="29"/>
      <c r="K41" s="47"/>
      <c r="L41" s="42"/>
      <c r="M41" s="48">
        <f t="shared" si="15"/>
        <v>0</v>
      </c>
      <c r="N41" s="49">
        <v>90251.29</v>
      </c>
      <c r="O41" s="50">
        <f t="shared" si="16"/>
        <v>1</v>
      </c>
      <c r="P41" s="48">
        <f t="shared" si="17"/>
        <v>0</v>
      </c>
      <c r="Q41" s="42"/>
    </row>
    <row r="42" spans="1:17">
      <c r="A42" s="24" t="s">
        <v>112</v>
      </c>
      <c r="B42" s="38" t="s">
        <v>113</v>
      </c>
      <c r="C42" s="25"/>
      <c r="D42" s="26"/>
      <c r="E42" s="27"/>
      <c r="F42" s="28"/>
      <c r="G42" s="23"/>
      <c r="H42" s="29"/>
      <c r="I42" s="29"/>
      <c r="J42" s="29"/>
      <c r="K42" s="29"/>
      <c r="L42" s="42"/>
      <c r="M42" s="42"/>
      <c r="N42" s="43"/>
      <c r="O42" s="46"/>
      <c r="P42" s="42"/>
      <c r="Q42" s="52"/>
    </row>
    <row r="43" ht="72" spans="1:17">
      <c r="A43" s="24" t="s">
        <v>114</v>
      </c>
      <c r="B43" s="38" t="s">
        <v>115</v>
      </c>
      <c r="C43" s="38" t="s">
        <v>116</v>
      </c>
      <c r="D43" s="30" t="s">
        <v>117</v>
      </c>
      <c r="E43" s="30" t="s">
        <v>118</v>
      </c>
      <c r="F43" s="31" t="s">
        <v>73</v>
      </c>
      <c r="G43" s="32">
        <v>4</v>
      </c>
      <c r="H43" s="33" t="s">
        <v>29</v>
      </c>
      <c r="I43" s="29"/>
      <c r="J43" s="29"/>
      <c r="K43" s="47"/>
      <c r="L43" s="42"/>
      <c r="M43" s="48">
        <f t="shared" ref="M43:M54" si="18">K43+L43</f>
        <v>0</v>
      </c>
      <c r="N43" s="49">
        <v>90277.08</v>
      </c>
      <c r="O43" s="50">
        <f t="shared" ref="O43:O54" si="19">(N43-M43)/N43</f>
        <v>1</v>
      </c>
      <c r="P43" s="48">
        <f t="shared" ref="P43:P54" si="20">ROUND(M43*G43,2)</f>
        <v>0</v>
      </c>
      <c r="Q43" s="53"/>
    </row>
    <row r="44" ht="72" spans="1:17">
      <c r="A44" s="24" t="s">
        <v>119</v>
      </c>
      <c r="B44" s="38" t="s">
        <v>120</v>
      </c>
      <c r="C44" s="24" t="s">
        <v>121</v>
      </c>
      <c r="D44" s="30" t="s">
        <v>117</v>
      </c>
      <c r="E44" s="30" t="s">
        <v>118</v>
      </c>
      <c r="F44" s="31" t="s">
        <v>73</v>
      </c>
      <c r="G44" s="32">
        <v>2</v>
      </c>
      <c r="H44" s="33" t="s">
        <v>29</v>
      </c>
      <c r="I44" s="29"/>
      <c r="J44" s="29"/>
      <c r="K44" s="47"/>
      <c r="L44" s="42"/>
      <c r="M44" s="48">
        <f t="shared" si="18"/>
        <v>0</v>
      </c>
      <c r="N44" s="49">
        <v>124298.58</v>
      </c>
      <c r="O44" s="50">
        <f t="shared" si="19"/>
        <v>1</v>
      </c>
      <c r="P44" s="48">
        <f t="shared" si="20"/>
        <v>0</v>
      </c>
      <c r="Q44" s="52"/>
    </row>
    <row r="45" ht="72" spans="1:17">
      <c r="A45" s="24" t="s">
        <v>122</v>
      </c>
      <c r="B45" s="38" t="s">
        <v>123</v>
      </c>
      <c r="C45" s="24" t="s">
        <v>124</v>
      </c>
      <c r="D45" s="30" t="s">
        <v>117</v>
      </c>
      <c r="E45" s="30" t="s">
        <v>118</v>
      </c>
      <c r="F45" s="31" t="s">
        <v>73</v>
      </c>
      <c r="G45" s="32">
        <v>1</v>
      </c>
      <c r="H45" s="31" t="s">
        <v>29</v>
      </c>
      <c r="I45" s="29"/>
      <c r="J45" s="29"/>
      <c r="K45" s="47"/>
      <c r="L45" s="42"/>
      <c r="M45" s="48">
        <f t="shared" si="18"/>
        <v>0</v>
      </c>
      <c r="N45" s="49">
        <v>175432.12</v>
      </c>
      <c r="O45" s="50">
        <f t="shared" si="19"/>
        <v>1</v>
      </c>
      <c r="P45" s="48">
        <f t="shared" si="20"/>
        <v>0</v>
      </c>
      <c r="Q45" s="42"/>
    </row>
    <row r="46" ht="72" spans="1:17">
      <c r="A46" s="24" t="s">
        <v>125</v>
      </c>
      <c r="B46" s="38" t="s">
        <v>126</v>
      </c>
      <c r="C46" s="24" t="s">
        <v>127</v>
      </c>
      <c r="D46" s="30" t="s">
        <v>117</v>
      </c>
      <c r="E46" s="30" t="s">
        <v>118</v>
      </c>
      <c r="F46" s="31" t="s">
        <v>73</v>
      </c>
      <c r="G46" s="32">
        <v>7</v>
      </c>
      <c r="H46" s="33" t="s">
        <v>29</v>
      </c>
      <c r="I46" s="29"/>
      <c r="J46" s="29"/>
      <c r="K46" s="47"/>
      <c r="L46" s="42"/>
      <c r="M46" s="48">
        <f t="shared" si="18"/>
        <v>0</v>
      </c>
      <c r="N46" s="49">
        <v>249696.81</v>
      </c>
      <c r="O46" s="50">
        <f t="shared" si="19"/>
        <v>1</v>
      </c>
      <c r="P46" s="48">
        <f t="shared" si="20"/>
        <v>0</v>
      </c>
      <c r="Q46" s="51"/>
    </row>
    <row r="47" ht="72" spans="1:17">
      <c r="A47" s="24" t="s">
        <v>128</v>
      </c>
      <c r="B47" s="38" t="s">
        <v>129</v>
      </c>
      <c r="C47" s="24" t="s">
        <v>130</v>
      </c>
      <c r="D47" s="30" t="s">
        <v>117</v>
      </c>
      <c r="E47" s="30" t="s">
        <v>118</v>
      </c>
      <c r="F47" s="31" t="s">
        <v>73</v>
      </c>
      <c r="G47" s="32">
        <v>1</v>
      </c>
      <c r="H47" s="33" t="s">
        <v>29</v>
      </c>
      <c r="I47" s="29"/>
      <c r="J47" s="29"/>
      <c r="K47" s="47"/>
      <c r="L47" s="42"/>
      <c r="M47" s="48">
        <f t="shared" si="18"/>
        <v>0</v>
      </c>
      <c r="N47" s="49">
        <v>343610.44</v>
      </c>
      <c r="O47" s="50">
        <f t="shared" si="19"/>
        <v>1</v>
      </c>
      <c r="P47" s="48">
        <f t="shared" si="20"/>
        <v>0</v>
      </c>
      <c r="Q47" s="51"/>
    </row>
    <row r="48" ht="72" spans="1:17">
      <c r="A48" s="24" t="s">
        <v>131</v>
      </c>
      <c r="B48" s="38" t="s">
        <v>132</v>
      </c>
      <c r="C48" s="24" t="s">
        <v>133</v>
      </c>
      <c r="D48" s="30" t="s">
        <v>117</v>
      </c>
      <c r="E48" s="30" t="s">
        <v>118</v>
      </c>
      <c r="F48" s="31" t="s">
        <v>73</v>
      </c>
      <c r="G48" s="32">
        <v>2</v>
      </c>
      <c r="H48" s="33" t="s">
        <v>29</v>
      </c>
      <c r="I48" s="29"/>
      <c r="J48" s="29"/>
      <c r="K48" s="47"/>
      <c r="L48" s="42"/>
      <c r="M48" s="48">
        <f t="shared" si="18"/>
        <v>0</v>
      </c>
      <c r="N48" s="49">
        <v>343610.44</v>
      </c>
      <c r="O48" s="50">
        <f t="shared" si="19"/>
        <v>1</v>
      </c>
      <c r="P48" s="48">
        <f t="shared" si="20"/>
        <v>0</v>
      </c>
      <c r="Q48" s="54"/>
    </row>
    <row r="49" ht="72" spans="1:17">
      <c r="A49" s="24" t="s">
        <v>134</v>
      </c>
      <c r="B49" s="38" t="s">
        <v>135</v>
      </c>
      <c r="C49" s="24" t="s">
        <v>136</v>
      </c>
      <c r="D49" s="30" t="s">
        <v>117</v>
      </c>
      <c r="E49" s="30" t="s">
        <v>118</v>
      </c>
      <c r="F49" s="31" t="s">
        <v>73</v>
      </c>
      <c r="G49" s="32">
        <v>5</v>
      </c>
      <c r="H49" s="31" t="s">
        <v>29</v>
      </c>
      <c r="I49" s="29"/>
      <c r="J49" s="29"/>
      <c r="K49" s="47"/>
      <c r="L49" s="42"/>
      <c r="M49" s="48">
        <f t="shared" si="18"/>
        <v>0</v>
      </c>
      <c r="N49" s="49">
        <v>405865.84</v>
      </c>
      <c r="O49" s="50">
        <f t="shared" si="19"/>
        <v>1</v>
      </c>
      <c r="P49" s="48">
        <f t="shared" si="20"/>
        <v>0</v>
      </c>
      <c r="Q49" s="51"/>
    </row>
    <row r="50" ht="72" spans="1:17">
      <c r="A50" s="24" t="s">
        <v>137</v>
      </c>
      <c r="B50" s="38" t="s">
        <v>138</v>
      </c>
      <c r="C50" s="24" t="s">
        <v>139</v>
      </c>
      <c r="D50" s="30" t="s">
        <v>117</v>
      </c>
      <c r="E50" s="30" t="s">
        <v>118</v>
      </c>
      <c r="F50" s="31" t="s">
        <v>73</v>
      </c>
      <c r="G50" s="32">
        <v>2</v>
      </c>
      <c r="H50" s="33" t="s">
        <v>29</v>
      </c>
      <c r="I50" s="29"/>
      <c r="J50" s="29"/>
      <c r="K50" s="47"/>
      <c r="L50" s="42"/>
      <c r="M50" s="48">
        <f t="shared" si="18"/>
        <v>0</v>
      </c>
      <c r="N50" s="49">
        <v>789758.05</v>
      </c>
      <c r="O50" s="50">
        <f t="shared" si="19"/>
        <v>1</v>
      </c>
      <c r="P50" s="48">
        <f t="shared" si="20"/>
        <v>0</v>
      </c>
      <c r="Q50" s="53"/>
    </row>
    <row r="51" ht="72" spans="1:17">
      <c r="A51" s="24" t="s">
        <v>140</v>
      </c>
      <c r="B51" s="38" t="s">
        <v>141</v>
      </c>
      <c r="C51" s="24" t="s">
        <v>139</v>
      </c>
      <c r="D51" s="30" t="s">
        <v>117</v>
      </c>
      <c r="E51" s="30" t="s">
        <v>118</v>
      </c>
      <c r="F51" s="31" t="s">
        <v>73</v>
      </c>
      <c r="G51" s="32">
        <v>2</v>
      </c>
      <c r="H51" s="33" t="s">
        <v>29</v>
      </c>
      <c r="I51" s="29"/>
      <c r="J51" s="29"/>
      <c r="K51" s="47"/>
      <c r="L51" s="42"/>
      <c r="M51" s="48">
        <f t="shared" si="18"/>
        <v>0</v>
      </c>
      <c r="N51" s="49">
        <v>499731.24</v>
      </c>
      <c r="O51" s="50">
        <f t="shared" si="19"/>
        <v>1</v>
      </c>
      <c r="P51" s="48">
        <f t="shared" si="20"/>
        <v>0</v>
      </c>
      <c r="Q51" s="51"/>
    </row>
    <row r="52" ht="72" spans="1:17">
      <c r="A52" s="24" t="s">
        <v>142</v>
      </c>
      <c r="B52" s="38" t="s">
        <v>143</v>
      </c>
      <c r="C52" s="24" t="s">
        <v>144</v>
      </c>
      <c r="D52" s="30" t="s">
        <v>117</v>
      </c>
      <c r="E52" s="30" t="s">
        <v>118</v>
      </c>
      <c r="F52" s="31" t="s">
        <v>73</v>
      </c>
      <c r="G52" s="32">
        <v>1</v>
      </c>
      <c r="H52" s="31" t="s">
        <v>29</v>
      </c>
      <c r="I52" s="29"/>
      <c r="J52" s="29"/>
      <c r="K52" s="47"/>
      <c r="L52" s="42"/>
      <c r="M52" s="48">
        <f t="shared" si="18"/>
        <v>0</v>
      </c>
      <c r="N52" s="49">
        <v>405865.84</v>
      </c>
      <c r="O52" s="50">
        <f t="shared" si="19"/>
        <v>1</v>
      </c>
      <c r="P52" s="48">
        <f t="shared" si="20"/>
        <v>0</v>
      </c>
      <c r="Q52" s="52"/>
    </row>
    <row r="53" ht="72" spans="1:17">
      <c r="A53" s="24" t="s">
        <v>145</v>
      </c>
      <c r="B53" s="38" t="s">
        <v>146</v>
      </c>
      <c r="C53" s="24" t="s">
        <v>147</v>
      </c>
      <c r="D53" s="30" t="s">
        <v>117</v>
      </c>
      <c r="E53" s="30" t="s">
        <v>118</v>
      </c>
      <c r="F53" s="31" t="s">
        <v>73</v>
      </c>
      <c r="G53" s="32">
        <v>1</v>
      </c>
      <c r="H53" s="33" t="s">
        <v>29</v>
      </c>
      <c r="I53" s="29"/>
      <c r="J53" s="29"/>
      <c r="K53" s="47"/>
      <c r="L53" s="42"/>
      <c r="M53" s="48">
        <f t="shared" si="18"/>
        <v>0</v>
      </c>
      <c r="N53" s="49">
        <v>499731.24</v>
      </c>
      <c r="O53" s="50">
        <f t="shared" si="19"/>
        <v>1</v>
      </c>
      <c r="P53" s="48">
        <f t="shared" si="20"/>
        <v>0</v>
      </c>
      <c r="Q53" s="55"/>
    </row>
    <row r="54" ht="72" spans="1:17">
      <c r="A54" s="24" t="s">
        <v>148</v>
      </c>
      <c r="B54" s="38" t="s">
        <v>149</v>
      </c>
      <c r="C54" s="24" t="s">
        <v>150</v>
      </c>
      <c r="D54" s="30" t="s">
        <v>117</v>
      </c>
      <c r="E54" s="30" t="s">
        <v>118</v>
      </c>
      <c r="F54" s="31" t="s">
        <v>73</v>
      </c>
      <c r="G54" s="32">
        <v>3</v>
      </c>
      <c r="H54" s="33" t="s">
        <v>29</v>
      </c>
      <c r="I54" s="29"/>
      <c r="J54" s="29"/>
      <c r="K54" s="47"/>
      <c r="L54" s="42"/>
      <c r="M54" s="48">
        <f t="shared" si="18"/>
        <v>0</v>
      </c>
      <c r="N54" s="49">
        <v>249696.81</v>
      </c>
      <c r="O54" s="50">
        <f t="shared" si="19"/>
        <v>1</v>
      </c>
      <c r="P54" s="48">
        <f t="shared" si="20"/>
        <v>0</v>
      </c>
      <c r="Q54" s="56"/>
    </row>
    <row r="55" spans="1:17">
      <c r="A55" s="24" t="s">
        <v>151</v>
      </c>
      <c r="B55" s="24" t="s">
        <v>152</v>
      </c>
      <c r="C55" s="25"/>
      <c r="D55" s="26"/>
      <c r="E55" s="27"/>
      <c r="F55" s="28"/>
      <c r="G55" s="23"/>
      <c r="H55" s="28"/>
      <c r="I55" s="29"/>
      <c r="J55" s="29"/>
      <c r="K55" s="29"/>
      <c r="L55" s="42"/>
      <c r="M55" s="42"/>
      <c r="N55" s="43"/>
      <c r="O55" s="46"/>
      <c r="P55" s="42"/>
      <c r="Q55" s="55"/>
    </row>
    <row r="56" ht="72" customHeight="1" spans="1:17">
      <c r="A56" s="24" t="s">
        <v>153</v>
      </c>
      <c r="B56" s="24" t="s">
        <v>154</v>
      </c>
      <c r="C56" s="24" t="s">
        <v>155</v>
      </c>
      <c r="D56" s="30" t="s">
        <v>156</v>
      </c>
      <c r="E56" s="30" t="s">
        <v>157</v>
      </c>
      <c r="F56" s="31" t="s">
        <v>73</v>
      </c>
      <c r="G56" s="32">
        <v>8</v>
      </c>
      <c r="H56" s="33" t="s">
        <v>158</v>
      </c>
      <c r="I56" s="29"/>
      <c r="J56" s="29"/>
      <c r="K56" s="47"/>
      <c r="L56" s="42"/>
      <c r="M56" s="48">
        <f t="shared" ref="M56:M68" si="21">K56+L56</f>
        <v>0</v>
      </c>
      <c r="N56" s="49">
        <v>57.85</v>
      </c>
      <c r="O56" s="50">
        <f t="shared" ref="O56:O68" si="22">(N56-M56)/N56</f>
        <v>1</v>
      </c>
      <c r="P56" s="48">
        <f t="shared" ref="P56:P68" si="23">ROUND(M56*G56,2)</f>
        <v>0</v>
      </c>
      <c r="Q56" s="55"/>
    </row>
    <row r="57" ht="72" customHeight="1" spans="1:17">
      <c r="A57" s="24" t="s">
        <v>159</v>
      </c>
      <c r="B57" s="24" t="s">
        <v>160</v>
      </c>
      <c r="C57" s="24" t="s">
        <v>161</v>
      </c>
      <c r="D57" s="30" t="s">
        <v>162</v>
      </c>
      <c r="E57" s="30" t="s">
        <v>163</v>
      </c>
      <c r="F57" s="31" t="s">
        <v>164</v>
      </c>
      <c r="G57" s="32">
        <v>6550</v>
      </c>
      <c r="H57" s="33" t="s">
        <v>29</v>
      </c>
      <c r="I57" s="29"/>
      <c r="J57" s="29"/>
      <c r="K57" s="47"/>
      <c r="L57" s="42"/>
      <c r="M57" s="48">
        <f t="shared" si="21"/>
        <v>0</v>
      </c>
      <c r="N57" s="49">
        <v>4</v>
      </c>
      <c r="O57" s="50">
        <f t="shared" si="22"/>
        <v>1</v>
      </c>
      <c r="P57" s="48">
        <f t="shared" si="23"/>
        <v>0</v>
      </c>
      <c r="Q57" s="56"/>
    </row>
    <row r="58" ht="72" customHeight="1" spans="1:17">
      <c r="A58" s="24" t="s">
        <v>165</v>
      </c>
      <c r="B58" s="24" t="s">
        <v>166</v>
      </c>
      <c r="C58" s="24" t="s">
        <v>167</v>
      </c>
      <c r="D58" s="30" t="s">
        <v>156</v>
      </c>
      <c r="E58" s="30" t="s">
        <v>168</v>
      </c>
      <c r="F58" s="31" t="s">
        <v>28</v>
      </c>
      <c r="G58" s="32">
        <v>51</v>
      </c>
      <c r="H58" s="31" t="s">
        <v>29</v>
      </c>
      <c r="I58" s="29"/>
      <c r="J58" s="29"/>
      <c r="K58" s="47"/>
      <c r="L58" s="42"/>
      <c r="M58" s="48">
        <f t="shared" si="21"/>
        <v>0</v>
      </c>
      <c r="N58" s="49">
        <v>12039.22</v>
      </c>
      <c r="O58" s="50">
        <f t="shared" si="22"/>
        <v>1</v>
      </c>
      <c r="P58" s="48">
        <f t="shared" si="23"/>
        <v>0</v>
      </c>
      <c r="Q58" s="55"/>
    </row>
    <row r="59" ht="80" customHeight="1" spans="1:17">
      <c r="A59" s="24" t="s">
        <v>169</v>
      </c>
      <c r="B59" s="24" t="s">
        <v>170</v>
      </c>
      <c r="C59" s="24" t="s">
        <v>171</v>
      </c>
      <c r="D59" s="30" t="s">
        <v>172</v>
      </c>
      <c r="E59" s="30" t="s">
        <v>173</v>
      </c>
      <c r="F59" s="31" t="s">
        <v>28</v>
      </c>
      <c r="G59" s="32">
        <v>6</v>
      </c>
      <c r="H59" s="31" t="s">
        <v>158</v>
      </c>
      <c r="I59" s="29"/>
      <c r="J59" s="29"/>
      <c r="K59" s="47"/>
      <c r="L59" s="42"/>
      <c r="M59" s="48">
        <f t="shared" si="21"/>
        <v>0</v>
      </c>
      <c r="N59" s="49">
        <v>216.38</v>
      </c>
      <c r="O59" s="50">
        <f t="shared" si="22"/>
        <v>1</v>
      </c>
      <c r="P59" s="48">
        <f t="shared" si="23"/>
        <v>0</v>
      </c>
      <c r="Q59" s="55"/>
    </row>
    <row r="60" ht="80" customHeight="1" spans="1:17">
      <c r="A60" s="24" t="s">
        <v>174</v>
      </c>
      <c r="B60" s="24" t="s">
        <v>170</v>
      </c>
      <c r="C60" s="24" t="s">
        <v>175</v>
      </c>
      <c r="D60" s="30" t="s">
        <v>172</v>
      </c>
      <c r="E60" s="30" t="s">
        <v>173</v>
      </c>
      <c r="F60" s="31" t="s">
        <v>28</v>
      </c>
      <c r="G60" s="32">
        <v>8</v>
      </c>
      <c r="H60" s="33" t="s">
        <v>158</v>
      </c>
      <c r="I60" s="29"/>
      <c r="J60" s="29"/>
      <c r="K60" s="47"/>
      <c r="L60" s="42"/>
      <c r="M60" s="48">
        <f t="shared" si="21"/>
        <v>0</v>
      </c>
      <c r="N60" s="49">
        <v>216.38</v>
      </c>
      <c r="O60" s="50">
        <f t="shared" si="22"/>
        <v>1</v>
      </c>
      <c r="P60" s="48">
        <f t="shared" si="23"/>
        <v>0</v>
      </c>
      <c r="Q60" s="56"/>
    </row>
    <row r="61" ht="117" customHeight="1" spans="1:17">
      <c r="A61" s="24" t="s">
        <v>176</v>
      </c>
      <c r="B61" s="24" t="s">
        <v>177</v>
      </c>
      <c r="C61" s="24" t="s">
        <v>178</v>
      </c>
      <c r="D61" s="30" t="s">
        <v>179</v>
      </c>
      <c r="E61" s="30" t="s">
        <v>180</v>
      </c>
      <c r="F61" s="31" t="s">
        <v>28</v>
      </c>
      <c r="G61" s="32">
        <v>14</v>
      </c>
      <c r="H61" s="33" t="s">
        <v>29</v>
      </c>
      <c r="I61" s="29"/>
      <c r="J61" s="29"/>
      <c r="K61" s="47"/>
      <c r="L61" s="42"/>
      <c r="M61" s="48">
        <f t="shared" si="21"/>
        <v>0</v>
      </c>
      <c r="N61" s="49">
        <v>9862.39</v>
      </c>
      <c r="O61" s="50">
        <f t="shared" si="22"/>
        <v>1</v>
      </c>
      <c r="P61" s="48">
        <f t="shared" si="23"/>
        <v>0</v>
      </c>
      <c r="Q61" s="56"/>
    </row>
    <row r="62" ht="74" customHeight="1" spans="1:17">
      <c r="A62" s="24" t="s">
        <v>181</v>
      </c>
      <c r="B62" s="24" t="s">
        <v>182</v>
      </c>
      <c r="C62" s="24" t="s">
        <v>183</v>
      </c>
      <c r="D62" s="30" t="s">
        <v>156</v>
      </c>
      <c r="E62" s="30" t="s">
        <v>184</v>
      </c>
      <c r="F62" s="31" t="s">
        <v>28</v>
      </c>
      <c r="G62" s="32">
        <v>211</v>
      </c>
      <c r="H62" s="33" t="s">
        <v>29</v>
      </c>
      <c r="I62" s="29"/>
      <c r="J62" s="29"/>
      <c r="K62" s="47"/>
      <c r="L62" s="42"/>
      <c r="M62" s="48">
        <f t="shared" si="21"/>
        <v>0</v>
      </c>
      <c r="N62" s="49">
        <v>3819.8</v>
      </c>
      <c r="O62" s="50">
        <f t="shared" si="22"/>
        <v>1</v>
      </c>
      <c r="P62" s="48">
        <f t="shared" si="23"/>
        <v>0</v>
      </c>
      <c r="Q62" s="56"/>
    </row>
    <row r="63" ht="74" customHeight="1" spans="1:17">
      <c r="A63" s="24" t="s">
        <v>185</v>
      </c>
      <c r="B63" s="24" t="s">
        <v>186</v>
      </c>
      <c r="C63" s="24" t="s">
        <v>183</v>
      </c>
      <c r="D63" s="30" t="s">
        <v>156</v>
      </c>
      <c r="E63" s="30" t="s">
        <v>184</v>
      </c>
      <c r="F63" s="31" t="s">
        <v>28</v>
      </c>
      <c r="G63" s="32">
        <v>697</v>
      </c>
      <c r="H63" s="33" t="s">
        <v>29</v>
      </c>
      <c r="I63" s="29"/>
      <c r="J63" s="29"/>
      <c r="K63" s="47"/>
      <c r="L63" s="42"/>
      <c r="M63" s="48">
        <f t="shared" si="21"/>
        <v>0</v>
      </c>
      <c r="N63" s="49">
        <v>781.31</v>
      </c>
      <c r="O63" s="50">
        <f t="shared" si="22"/>
        <v>1</v>
      </c>
      <c r="P63" s="48">
        <f t="shared" si="23"/>
        <v>0</v>
      </c>
      <c r="Q63" s="42"/>
    </row>
    <row r="64" ht="77" customHeight="1" spans="1:17">
      <c r="A64" s="24" t="s">
        <v>187</v>
      </c>
      <c r="B64" s="24" t="s">
        <v>188</v>
      </c>
      <c r="C64" s="24" t="s">
        <v>183</v>
      </c>
      <c r="D64" s="30" t="s">
        <v>172</v>
      </c>
      <c r="E64" s="30" t="s">
        <v>189</v>
      </c>
      <c r="F64" s="31" t="s">
        <v>28</v>
      </c>
      <c r="G64" s="32">
        <v>8</v>
      </c>
      <c r="H64" s="31" t="s">
        <v>29</v>
      </c>
      <c r="I64" s="29"/>
      <c r="J64" s="29"/>
      <c r="K64" s="47"/>
      <c r="L64" s="42"/>
      <c r="M64" s="48">
        <f t="shared" si="21"/>
        <v>0</v>
      </c>
      <c r="N64" s="49">
        <v>5287</v>
      </c>
      <c r="O64" s="50">
        <f t="shared" si="22"/>
        <v>1</v>
      </c>
      <c r="P64" s="48">
        <f t="shared" si="23"/>
        <v>0</v>
      </c>
      <c r="Q64" s="42"/>
    </row>
    <row r="65" ht="77" customHeight="1" spans="1:17">
      <c r="A65" s="24" t="s">
        <v>190</v>
      </c>
      <c r="B65" s="24" t="s">
        <v>191</v>
      </c>
      <c r="C65" s="24" t="s">
        <v>192</v>
      </c>
      <c r="D65" s="30" t="s">
        <v>193</v>
      </c>
      <c r="E65" s="30" t="s">
        <v>194</v>
      </c>
      <c r="F65" s="31" t="s">
        <v>28</v>
      </c>
      <c r="G65" s="32">
        <v>32</v>
      </c>
      <c r="H65" s="31" t="s">
        <v>29</v>
      </c>
      <c r="I65" s="29"/>
      <c r="J65" s="29"/>
      <c r="K65" s="47"/>
      <c r="L65" s="42"/>
      <c r="M65" s="48">
        <f t="shared" si="21"/>
        <v>0</v>
      </c>
      <c r="N65" s="49">
        <v>3125.22</v>
      </c>
      <c r="O65" s="50">
        <f t="shared" si="22"/>
        <v>1</v>
      </c>
      <c r="P65" s="48">
        <f t="shared" si="23"/>
        <v>0</v>
      </c>
      <c r="Q65" s="52"/>
    </row>
    <row r="66" ht="153" customHeight="1" spans="1:17">
      <c r="A66" s="24" t="s">
        <v>195</v>
      </c>
      <c r="B66" s="24" t="s">
        <v>196</v>
      </c>
      <c r="C66" s="24" t="s">
        <v>197</v>
      </c>
      <c r="D66" s="30" t="s">
        <v>198</v>
      </c>
      <c r="E66" s="30" t="s">
        <v>199</v>
      </c>
      <c r="F66" s="31" t="s">
        <v>164</v>
      </c>
      <c r="G66" s="32">
        <v>2400</v>
      </c>
      <c r="H66" s="33" t="s">
        <v>158</v>
      </c>
      <c r="I66" s="29"/>
      <c r="J66" s="29"/>
      <c r="K66" s="47"/>
      <c r="L66" s="42"/>
      <c r="M66" s="48">
        <f t="shared" si="21"/>
        <v>0</v>
      </c>
      <c r="N66" s="49">
        <v>2.89</v>
      </c>
      <c r="O66" s="50">
        <f t="shared" si="22"/>
        <v>1</v>
      </c>
      <c r="P66" s="48">
        <f t="shared" si="23"/>
        <v>0</v>
      </c>
      <c r="Q66" s="56"/>
    </row>
    <row r="67" ht="153" customHeight="1" spans="1:17">
      <c r="A67" s="24" t="s">
        <v>200</v>
      </c>
      <c r="B67" s="24" t="s">
        <v>201</v>
      </c>
      <c r="C67" s="24" t="s">
        <v>202</v>
      </c>
      <c r="D67" s="30" t="s">
        <v>198</v>
      </c>
      <c r="E67" s="30" t="s">
        <v>199</v>
      </c>
      <c r="F67" s="31" t="s">
        <v>164</v>
      </c>
      <c r="G67" s="32">
        <v>4700</v>
      </c>
      <c r="H67" s="33" t="s">
        <v>158</v>
      </c>
      <c r="I67" s="29"/>
      <c r="J67" s="29"/>
      <c r="K67" s="47"/>
      <c r="L67" s="42"/>
      <c r="M67" s="48">
        <f t="shared" si="21"/>
        <v>0</v>
      </c>
      <c r="N67" s="49">
        <v>3.47</v>
      </c>
      <c r="O67" s="50">
        <f t="shared" si="22"/>
        <v>1</v>
      </c>
      <c r="P67" s="48">
        <f t="shared" si="23"/>
        <v>0</v>
      </c>
      <c r="Q67" s="42"/>
    </row>
    <row r="68" ht="77" customHeight="1" spans="1:17">
      <c r="A68" s="24" t="s">
        <v>203</v>
      </c>
      <c r="B68" s="24" t="s">
        <v>204</v>
      </c>
      <c r="C68" s="24" t="s">
        <v>183</v>
      </c>
      <c r="D68" s="30" t="s">
        <v>156</v>
      </c>
      <c r="E68" s="30" t="s">
        <v>205</v>
      </c>
      <c r="F68" s="31" t="s">
        <v>28</v>
      </c>
      <c r="G68" s="32">
        <v>32</v>
      </c>
      <c r="H68" s="33" t="s">
        <v>29</v>
      </c>
      <c r="I68" s="29"/>
      <c r="J68" s="29"/>
      <c r="K68" s="47"/>
      <c r="L68" s="42"/>
      <c r="M68" s="48">
        <f t="shared" si="21"/>
        <v>0</v>
      </c>
      <c r="N68" s="49">
        <v>588.39</v>
      </c>
      <c r="O68" s="50">
        <f t="shared" si="22"/>
        <v>1</v>
      </c>
      <c r="P68" s="48">
        <f t="shared" si="23"/>
        <v>0</v>
      </c>
      <c r="Q68" s="56"/>
    </row>
    <row r="69" spans="1:17">
      <c r="A69" s="24" t="s">
        <v>206</v>
      </c>
      <c r="B69" s="24" t="s">
        <v>207</v>
      </c>
      <c r="C69" s="25"/>
      <c r="D69" s="26"/>
      <c r="E69" s="27"/>
      <c r="F69" s="28"/>
      <c r="G69" s="23"/>
      <c r="H69" s="29"/>
      <c r="I69" s="29"/>
      <c r="J69" s="29"/>
      <c r="K69" s="29"/>
      <c r="L69" s="42"/>
      <c r="M69" s="42"/>
      <c r="N69" s="43"/>
      <c r="O69" s="46"/>
      <c r="P69" s="42"/>
      <c r="Q69" s="56"/>
    </row>
    <row r="70" ht="77" customHeight="1" spans="1:17">
      <c r="A70" s="24" t="s">
        <v>208</v>
      </c>
      <c r="B70" s="24" t="s">
        <v>209</v>
      </c>
      <c r="C70" s="24" t="s">
        <v>210</v>
      </c>
      <c r="D70" s="30" t="s">
        <v>211</v>
      </c>
      <c r="E70" s="30" t="s">
        <v>212</v>
      </c>
      <c r="F70" s="31" t="s">
        <v>28</v>
      </c>
      <c r="G70" s="32">
        <v>6</v>
      </c>
      <c r="H70" s="31" t="s">
        <v>158</v>
      </c>
      <c r="I70" s="29"/>
      <c r="J70" s="29"/>
      <c r="K70" s="47"/>
      <c r="L70" s="42"/>
      <c r="M70" s="48">
        <f t="shared" ref="M70:M81" si="24">K70+L70</f>
        <v>0</v>
      </c>
      <c r="N70" s="49">
        <v>231.42</v>
      </c>
      <c r="O70" s="50">
        <f t="shared" ref="O70:O81" si="25">(N70-M70)/N70</f>
        <v>1</v>
      </c>
      <c r="P70" s="48">
        <f t="shared" ref="P70:P81" si="26">ROUND(M70*G70,2)</f>
        <v>0</v>
      </c>
      <c r="Q70" s="56"/>
    </row>
    <row r="71" spans="1:17">
      <c r="A71" s="24" t="s">
        <v>213</v>
      </c>
      <c r="B71" s="24" t="s">
        <v>214</v>
      </c>
      <c r="C71" s="25"/>
      <c r="D71" s="26"/>
      <c r="E71" s="27"/>
      <c r="F71" s="28"/>
      <c r="G71" s="23"/>
      <c r="H71" s="29"/>
      <c r="I71" s="29"/>
      <c r="J71" s="29"/>
      <c r="K71" s="29"/>
      <c r="L71" s="42"/>
      <c r="M71" s="42"/>
      <c r="N71" s="43"/>
      <c r="O71" s="46"/>
      <c r="P71" s="42"/>
      <c r="Q71" s="56"/>
    </row>
    <row r="72" ht="24" spans="1:17">
      <c r="A72" s="24" t="s">
        <v>215</v>
      </c>
      <c r="B72" s="24" t="s">
        <v>216</v>
      </c>
      <c r="C72" s="25"/>
      <c r="D72" s="26"/>
      <c r="E72" s="27"/>
      <c r="F72" s="28"/>
      <c r="G72" s="23"/>
      <c r="H72" s="29"/>
      <c r="I72" s="29"/>
      <c r="J72" s="29"/>
      <c r="K72" s="29"/>
      <c r="L72" s="42"/>
      <c r="M72" s="42"/>
      <c r="N72" s="43"/>
      <c r="O72" s="46"/>
      <c r="P72" s="42"/>
      <c r="Q72" s="56"/>
    </row>
    <row r="73" ht="153" customHeight="1" spans="1:17">
      <c r="A73" s="24" t="s">
        <v>217</v>
      </c>
      <c r="B73" s="24" t="s">
        <v>218</v>
      </c>
      <c r="C73" s="24" t="s">
        <v>218</v>
      </c>
      <c r="D73" s="30" t="s">
        <v>198</v>
      </c>
      <c r="E73" s="30" t="s">
        <v>199</v>
      </c>
      <c r="F73" s="31" t="s">
        <v>164</v>
      </c>
      <c r="G73" s="32">
        <v>560</v>
      </c>
      <c r="H73" s="33" t="s">
        <v>158</v>
      </c>
      <c r="I73" s="29"/>
      <c r="J73" s="29"/>
      <c r="K73" s="47"/>
      <c r="L73" s="42"/>
      <c r="M73" s="48">
        <f t="shared" si="24"/>
        <v>0</v>
      </c>
      <c r="N73" s="49">
        <v>16.66</v>
      </c>
      <c r="O73" s="50">
        <f t="shared" si="25"/>
        <v>1</v>
      </c>
      <c r="P73" s="48">
        <f t="shared" si="26"/>
        <v>0</v>
      </c>
      <c r="Q73" s="56"/>
    </row>
    <row r="74" ht="24" spans="1:17">
      <c r="A74" s="24" t="s">
        <v>219</v>
      </c>
      <c r="B74" s="24" t="s">
        <v>220</v>
      </c>
      <c r="C74" s="25"/>
      <c r="D74" s="26"/>
      <c r="E74" s="27"/>
      <c r="F74" s="28"/>
      <c r="G74" s="23"/>
      <c r="H74" s="29"/>
      <c r="I74" s="29"/>
      <c r="J74" s="29"/>
      <c r="K74" s="29"/>
      <c r="L74" s="42"/>
      <c r="M74" s="42"/>
      <c r="N74" s="43"/>
      <c r="O74" s="46"/>
      <c r="P74" s="42"/>
      <c r="Q74" s="56"/>
    </row>
    <row r="75" ht="153" customHeight="1" spans="1:17">
      <c r="A75" s="24" t="s">
        <v>221</v>
      </c>
      <c r="B75" s="24" t="s">
        <v>222</v>
      </c>
      <c r="C75" s="24" t="s">
        <v>222</v>
      </c>
      <c r="D75" s="30" t="s">
        <v>198</v>
      </c>
      <c r="E75" s="30" t="s">
        <v>199</v>
      </c>
      <c r="F75" s="31" t="s">
        <v>164</v>
      </c>
      <c r="G75" s="32">
        <v>2600</v>
      </c>
      <c r="H75" s="31" t="s">
        <v>158</v>
      </c>
      <c r="I75" s="29"/>
      <c r="J75" s="29"/>
      <c r="K75" s="47"/>
      <c r="L75" s="42"/>
      <c r="M75" s="48">
        <f t="shared" si="24"/>
        <v>0</v>
      </c>
      <c r="N75" s="49">
        <v>11.57</v>
      </c>
      <c r="O75" s="50">
        <f t="shared" si="25"/>
        <v>1</v>
      </c>
      <c r="P75" s="48">
        <f t="shared" si="26"/>
        <v>0</v>
      </c>
      <c r="Q75" s="42"/>
    </row>
    <row r="76" ht="153" customHeight="1" spans="1:17">
      <c r="A76" s="24" t="s">
        <v>223</v>
      </c>
      <c r="B76" s="24" t="s">
        <v>224</v>
      </c>
      <c r="C76" s="24" t="s">
        <v>224</v>
      </c>
      <c r="D76" s="30" t="s">
        <v>198</v>
      </c>
      <c r="E76" s="30" t="s">
        <v>199</v>
      </c>
      <c r="F76" s="31" t="s">
        <v>164</v>
      </c>
      <c r="G76" s="32">
        <v>200</v>
      </c>
      <c r="H76" s="33" t="s">
        <v>158</v>
      </c>
      <c r="I76" s="29"/>
      <c r="J76" s="29"/>
      <c r="K76" s="47"/>
      <c r="L76" s="42"/>
      <c r="M76" s="48">
        <f t="shared" si="24"/>
        <v>0</v>
      </c>
      <c r="N76" s="49">
        <v>16.66</v>
      </c>
      <c r="O76" s="50">
        <f t="shared" si="25"/>
        <v>1</v>
      </c>
      <c r="P76" s="48">
        <f t="shared" si="26"/>
        <v>0</v>
      </c>
      <c r="Q76" s="55"/>
    </row>
    <row r="77" ht="153" customHeight="1" spans="1:17">
      <c r="A77" s="24" t="s">
        <v>225</v>
      </c>
      <c r="B77" s="24" t="s">
        <v>226</v>
      </c>
      <c r="C77" s="24" t="s">
        <v>226</v>
      </c>
      <c r="D77" s="30" t="s">
        <v>198</v>
      </c>
      <c r="E77" s="30" t="s">
        <v>199</v>
      </c>
      <c r="F77" s="31" t="s">
        <v>164</v>
      </c>
      <c r="G77" s="32">
        <v>90</v>
      </c>
      <c r="H77" s="31" t="s">
        <v>158</v>
      </c>
      <c r="I77" s="29"/>
      <c r="J77" s="29"/>
      <c r="K77" s="47"/>
      <c r="L77" s="42"/>
      <c r="M77" s="48">
        <f t="shared" si="24"/>
        <v>0</v>
      </c>
      <c r="N77" s="49">
        <v>29.16</v>
      </c>
      <c r="O77" s="50">
        <f t="shared" si="25"/>
        <v>1</v>
      </c>
      <c r="P77" s="48">
        <f t="shared" si="26"/>
        <v>0</v>
      </c>
      <c r="Q77" s="55"/>
    </row>
    <row r="78" ht="153" customHeight="1" spans="1:17">
      <c r="A78" s="24" t="s">
        <v>227</v>
      </c>
      <c r="B78" s="24" t="s">
        <v>228</v>
      </c>
      <c r="C78" s="24" t="s">
        <v>228</v>
      </c>
      <c r="D78" s="30" t="s">
        <v>198</v>
      </c>
      <c r="E78" s="30" t="s">
        <v>199</v>
      </c>
      <c r="F78" s="31" t="s">
        <v>164</v>
      </c>
      <c r="G78" s="32">
        <v>320</v>
      </c>
      <c r="H78" s="31" t="s">
        <v>158</v>
      </c>
      <c r="I78" s="29"/>
      <c r="J78" s="29"/>
      <c r="K78" s="47"/>
      <c r="L78" s="42"/>
      <c r="M78" s="48">
        <f t="shared" si="24"/>
        <v>0</v>
      </c>
      <c r="N78" s="49">
        <v>32.98</v>
      </c>
      <c r="O78" s="50">
        <f t="shared" si="25"/>
        <v>1</v>
      </c>
      <c r="P78" s="48">
        <f t="shared" si="26"/>
        <v>0</v>
      </c>
      <c r="Q78" s="55"/>
    </row>
    <row r="79" ht="153" customHeight="1" spans="1:17">
      <c r="A79" s="24" t="s">
        <v>229</v>
      </c>
      <c r="B79" s="24" t="s">
        <v>230</v>
      </c>
      <c r="C79" s="24" t="s">
        <v>230</v>
      </c>
      <c r="D79" s="30" t="s">
        <v>198</v>
      </c>
      <c r="E79" s="30" t="s">
        <v>199</v>
      </c>
      <c r="F79" s="31" t="s">
        <v>164</v>
      </c>
      <c r="G79" s="32">
        <v>30</v>
      </c>
      <c r="H79" s="33" t="s">
        <v>158</v>
      </c>
      <c r="I79" s="29"/>
      <c r="J79" s="29"/>
      <c r="K79" s="47"/>
      <c r="L79" s="42"/>
      <c r="M79" s="48">
        <f t="shared" si="24"/>
        <v>0</v>
      </c>
      <c r="N79" s="49">
        <v>54.96</v>
      </c>
      <c r="O79" s="50">
        <f t="shared" si="25"/>
        <v>1</v>
      </c>
      <c r="P79" s="48">
        <f t="shared" si="26"/>
        <v>0</v>
      </c>
      <c r="Q79" s="42"/>
    </row>
    <row r="80" ht="153" customHeight="1" spans="1:17">
      <c r="A80" s="24" t="s">
        <v>231</v>
      </c>
      <c r="B80" s="24" t="s">
        <v>232</v>
      </c>
      <c r="C80" s="24" t="s">
        <v>232</v>
      </c>
      <c r="D80" s="30" t="s">
        <v>198</v>
      </c>
      <c r="E80" s="30" t="s">
        <v>199</v>
      </c>
      <c r="F80" s="31" t="s">
        <v>164</v>
      </c>
      <c r="G80" s="32">
        <v>40</v>
      </c>
      <c r="H80" s="33" t="s">
        <v>158</v>
      </c>
      <c r="I80" s="29"/>
      <c r="J80" s="29"/>
      <c r="K80" s="47"/>
      <c r="L80" s="42"/>
      <c r="M80" s="48">
        <f t="shared" si="24"/>
        <v>0</v>
      </c>
      <c r="N80" s="49">
        <v>20.83</v>
      </c>
      <c r="O80" s="50">
        <f t="shared" si="25"/>
        <v>1</v>
      </c>
      <c r="P80" s="48">
        <f t="shared" si="26"/>
        <v>0</v>
      </c>
      <c r="Q80" s="55"/>
    </row>
    <row r="81" ht="153" customHeight="1" spans="1:17">
      <c r="A81" s="24" t="s">
        <v>233</v>
      </c>
      <c r="B81" s="24" t="s">
        <v>234</v>
      </c>
      <c r="C81" s="24" t="s">
        <v>234</v>
      </c>
      <c r="D81" s="30" t="s">
        <v>198</v>
      </c>
      <c r="E81" s="30" t="s">
        <v>199</v>
      </c>
      <c r="F81" s="31" t="s">
        <v>164</v>
      </c>
      <c r="G81" s="32">
        <v>2300</v>
      </c>
      <c r="H81" s="33" t="s">
        <v>158</v>
      </c>
      <c r="I81" s="29"/>
      <c r="J81" s="29"/>
      <c r="K81" s="47"/>
      <c r="L81" s="42"/>
      <c r="M81" s="48">
        <f t="shared" si="24"/>
        <v>0</v>
      </c>
      <c r="N81" s="49">
        <v>24.76</v>
      </c>
      <c r="O81" s="50">
        <f t="shared" si="25"/>
        <v>1</v>
      </c>
      <c r="P81" s="48">
        <f t="shared" si="26"/>
        <v>0</v>
      </c>
      <c r="Q81" s="55"/>
    </row>
    <row r="82" ht="24" spans="1:17">
      <c r="A82" s="24" t="s">
        <v>235</v>
      </c>
      <c r="B82" s="24" t="s">
        <v>236</v>
      </c>
      <c r="C82" s="25"/>
      <c r="D82" s="26"/>
      <c r="E82" s="27"/>
      <c r="F82" s="28"/>
      <c r="G82" s="23"/>
      <c r="H82" s="28"/>
      <c r="I82" s="29"/>
      <c r="J82" s="29"/>
      <c r="K82" s="29"/>
      <c r="L82" s="42"/>
      <c r="M82" s="42"/>
      <c r="N82" s="43"/>
      <c r="O82" s="46"/>
      <c r="P82" s="42"/>
      <c r="Q82" s="55"/>
    </row>
    <row r="83" ht="153" customHeight="1" spans="1:17">
      <c r="A83" s="24" t="s">
        <v>237</v>
      </c>
      <c r="B83" s="24" t="s">
        <v>238</v>
      </c>
      <c r="C83" s="24" t="s">
        <v>239</v>
      </c>
      <c r="D83" s="30" t="s">
        <v>198</v>
      </c>
      <c r="E83" s="30" t="s">
        <v>199</v>
      </c>
      <c r="F83" s="31" t="s">
        <v>164</v>
      </c>
      <c r="G83" s="32">
        <v>2350</v>
      </c>
      <c r="H83" s="33" t="s">
        <v>158</v>
      </c>
      <c r="I83" s="29"/>
      <c r="J83" s="29"/>
      <c r="K83" s="47"/>
      <c r="L83" s="42"/>
      <c r="M83" s="48">
        <f t="shared" ref="M83:M87" si="27">K83+L83</f>
        <v>0</v>
      </c>
      <c r="N83" s="49">
        <v>33.32</v>
      </c>
      <c r="O83" s="50">
        <f t="shared" ref="O83:O87" si="28">(N83-M83)/N83</f>
        <v>1</v>
      </c>
      <c r="P83" s="48">
        <f t="shared" ref="P83:P87" si="29">ROUND(M83*G83,2)</f>
        <v>0</v>
      </c>
      <c r="Q83" s="55"/>
    </row>
    <row r="84" ht="153" customHeight="1" spans="1:17">
      <c r="A84" s="24" t="s">
        <v>240</v>
      </c>
      <c r="B84" s="24" t="s">
        <v>241</v>
      </c>
      <c r="C84" s="24" t="s">
        <v>241</v>
      </c>
      <c r="D84" s="30" t="s">
        <v>198</v>
      </c>
      <c r="E84" s="30" t="s">
        <v>199</v>
      </c>
      <c r="F84" s="31" t="s">
        <v>164</v>
      </c>
      <c r="G84" s="32">
        <v>450</v>
      </c>
      <c r="H84" s="33" t="s">
        <v>158</v>
      </c>
      <c r="I84" s="29"/>
      <c r="J84" s="29"/>
      <c r="K84" s="47"/>
      <c r="L84" s="42"/>
      <c r="M84" s="48">
        <f t="shared" si="27"/>
        <v>0</v>
      </c>
      <c r="N84" s="49">
        <v>33.32</v>
      </c>
      <c r="O84" s="50">
        <f t="shared" si="28"/>
        <v>1</v>
      </c>
      <c r="P84" s="48">
        <f t="shared" si="29"/>
        <v>0</v>
      </c>
      <c r="Q84" s="56"/>
    </row>
    <row r="85" ht="153" customHeight="1" spans="1:17">
      <c r="A85" s="24" t="s">
        <v>242</v>
      </c>
      <c r="B85" s="24" t="s">
        <v>243</v>
      </c>
      <c r="C85" s="24" t="s">
        <v>243</v>
      </c>
      <c r="D85" s="30" t="s">
        <v>198</v>
      </c>
      <c r="E85" s="30" t="s">
        <v>199</v>
      </c>
      <c r="F85" s="31" t="s">
        <v>164</v>
      </c>
      <c r="G85" s="32">
        <v>60</v>
      </c>
      <c r="H85" s="33" t="s">
        <v>158</v>
      </c>
      <c r="I85" s="29"/>
      <c r="J85" s="29"/>
      <c r="K85" s="47"/>
      <c r="L85" s="42"/>
      <c r="M85" s="48">
        <f t="shared" si="27"/>
        <v>0</v>
      </c>
      <c r="N85" s="49">
        <v>20.83</v>
      </c>
      <c r="O85" s="50">
        <f t="shared" si="28"/>
        <v>1</v>
      </c>
      <c r="P85" s="48">
        <f t="shared" si="29"/>
        <v>0</v>
      </c>
      <c r="Q85" s="42"/>
    </row>
    <row r="86" ht="153" customHeight="1" spans="1:17">
      <c r="A86" s="24" t="s">
        <v>244</v>
      </c>
      <c r="B86" s="24" t="s">
        <v>245</v>
      </c>
      <c r="C86" s="24" t="s">
        <v>245</v>
      </c>
      <c r="D86" s="30" t="s">
        <v>198</v>
      </c>
      <c r="E86" s="30" t="s">
        <v>199</v>
      </c>
      <c r="F86" s="31" t="s">
        <v>164</v>
      </c>
      <c r="G86" s="32">
        <v>280</v>
      </c>
      <c r="H86" s="31" t="s">
        <v>158</v>
      </c>
      <c r="I86" s="29"/>
      <c r="J86" s="29"/>
      <c r="K86" s="47"/>
      <c r="L86" s="42"/>
      <c r="M86" s="48">
        <f t="shared" si="27"/>
        <v>0</v>
      </c>
      <c r="N86" s="49">
        <v>33.32</v>
      </c>
      <c r="O86" s="50">
        <f t="shared" si="28"/>
        <v>1</v>
      </c>
      <c r="P86" s="48">
        <f t="shared" si="29"/>
        <v>0</v>
      </c>
      <c r="Q86" s="42"/>
    </row>
    <row r="87" ht="153" customHeight="1" spans="1:17">
      <c r="A87" s="24" t="s">
        <v>246</v>
      </c>
      <c r="B87" s="24" t="s">
        <v>247</v>
      </c>
      <c r="C87" s="24" t="s">
        <v>247</v>
      </c>
      <c r="D87" s="30" t="s">
        <v>198</v>
      </c>
      <c r="E87" s="30" t="s">
        <v>199</v>
      </c>
      <c r="F87" s="31" t="s">
        <v>164</v>
      </c>
      <c r="G87" s="32">
        <v>550</v>
      </c>
      <c r="H87" s="33" t="s">
        <v>158</v>
      </c>
      <c r="I87" s="29"/>
      <c r="J87" s="29"/>
      <c r="K87" s="47"/>
      <c r="L87" s="42"/>
      <c r="M87" s="48">
        <f t="shared" si="27"/>
        <v>0</v>
      </c>
      <c r="N87" s="49">
        <v>33.32</v>
      </c>
      <c r="O87" s="50">
        <f t="shared" si="28"/>
        <v>1</v>
      </c>
      <c r="P87" s="48">
        <f t="shared" si="29"/>
        <v>0</v>
      </c>
      <c r="Q87" s="42"/>
    </row>
    <row r="88" ht="24" spans="1:17">
      <c r="A88" s="24" t="s">
        <v>248</v>
      </c>
      <c r="B88" s="24" t="s">
        <v>249</v>
      </c>
      <c r="C88" s="25"/>
      <c r="D88" s="26"/>
      <c r="E88" s="27"/>
      <c r="F88" s="28"/>
      <c r="G88" s="23"/>
      <c r="H88" s="29"/>
      <c r="I88" s="29"/>
      <c r="J88" s="29"/>
      <c r="K88" s="29"/>
      <c r="L88" s="42"/>
      <c r="M88" s="42"/>
      <c r="N88" s="43"/>
      <c r="O88" s="46"/>
      <c r="P88" s="42"/>
      <c r="Q88" s="42"/>
    </row>
    <row r="89" ht="153" customHeight="1" spans="1:17">
      <c r="A89" s="24" t="s">
        <v>250</v>
      </c>
      <c r="B89" s="24" t="s">
        <v>251</v>
      </c>
      <c r="C89" s="24" t="s">
        <v>251</v>
      </c>
      <c r="D89" s="30" t="s">
        <v>198</v>
      </c>
      <c r="E89" s="30" t="s">
        <v>199</v>
      </c>
      <c r="F89" s="31" t="s">
        <v>164</v>
      </c>
      <c r="G89" s="32">
        <v>3150</v>
      </c>
      <c r="H89" s="31" t="s">
        <v>158</v>
      </c>
      <c r="I89" s="29"/>
      <c r="J89" s="29"/>
      <c r="K89" s="47"/>
      <c r="L89" s="42"/>
      <c r="M89" s="48">
        <f t="shared" ref="M89:M94" si="30">K89+L89</f>
        <v>0</v>
      </c>
      <c r="N89" s="49">
        <v>3.47</v>
      </c>
      <c r="O89" s="50">
        <f t="shared" ref="O89:O94" si="31">(N89-M89)/N89</f>
        <v>1</v>
      </c>
      <c r="P89" s="48">
        <f t="shared" ref="P89:P94" si="32">ROUND(M89*G89,2)</f>
        <v>0</v>
      </c>
      <c r="Q89" s="42"/>
    </row>
    <row r="90" ht="24" spans="1:17">
      <c r="A90" s="24" t="s">
        <v>252</v>
      </c>
      <c r="B90" s="24" t="s">
        <v>253</v>
      </c>
      <c r="C90" s="25"/>
      <c r="D90" s="26"/>
      <c r="E90" s="27"/>
      <c r="F90" s="28"/>
      <c r="G90" s="23"/>
      <c r="H90" s="28"/>
      <c r="I90" s="29"/>
      <c r="J90" s="29"/>
      <c r="K90" s="29"/>
      <c r="L90" s="42"/>
      <c r="M90" s="42"/>
      <c r="N90" s="43"/>
      <c r="O90" s="46"/>
      <c r="P90" s="42"/>
      <c r="Q90" s="42"/>
    </row>
    <row r="91" ht="153" customHeight="1" spans="1:17">
      <c r="A91" s="24" t="s">
        <v>254</v>
      </c>
      <c r="B91" s="24" t="s">
        <v>255</v>
      </c>
      <c r="C91" s="24" t="s">
        <v>255</v>
      </c>
      <c r="D91" s="30" t="s">
        <v>198</v>
      </c>
      <c r="E91" s="30" t="s">
        <v>199</v>
      </c>
      <c r="F91" s="31" t="s">
        <v>164</v>
      </c>
      <c r="G91" s="32">
        <v>90</v>
      </c>
      <c r="H91" s="31" t="s">
        <v>158</v>
      </c>
      <c r="I91" s="29"/>
      <c r="J91" s="29"/>
      <c r="K91" s="47"/>
      <c r="L91" s="42"/>
      <c r="M91" s="48">
        <f t="shared" si="30"/>
        <v>0</v>
      </c>
      <c r="N91" s="49">
        <v>3.47</v>
      </c>
      <c r="O91" s="50">
        <f t="shared" si="31"/>
        <v>1</v>
      </c>
      <c r="P91" s="48">
        <f t="shared" si="32"/>
        <v>0</v>
      </c>
      <c r="Q91" s="42"/>
    </row>
    <row r="92" ht="153" customHeight="1" spans="1:17">
      <c r="A92" s="24" t="s">
        <v>256</v>
      </c>
      <c r="B92" s="24" t="s">
        <v>257</v>
      </c>
      <c r="C92" s="24" t="s">
        <v>257</v>
      </c>
      <c r="D92" s="30" t="s">
        <v>198</v>
      </c>
      <c r="E92" s="30" t="s">
        <v>199</v>
      </c>
      <c r="F92" s="31" t="s">
        <v>164</v>
      </c>
      <c r="G92" s="32">
        <v>40</v>
      </c>
      <c r="H92" s="31" t="s">
        <v>158</v>
      </c>
      <c r="I92" s="29"/>
      <c r="J92" s="29"/>
      <c r="K92" s="47"/>
      <c r="L92" s="42"/>
      <c r="M92" s="48">
        <f t="shared" si="30"/>
        <v>0</v>
      </c>
      <c r="N92" s="49">
        <v>3.47</v>
      </c>
      <c r="O92" s="50">
        <f t="shared" si="31"/>
        <v>1</v>
      </c>
      <c r="P92" s="48">
        <f t="shared" si="32"/>
        <v>0</v>
      </c>
      <c r="Q92" s="42"/>
    </row>
    <row r="93" ht="153" customHeight="1" spans="1:17">
      <c r="A93" s="24" t="s">
        <v>258</v>
      </c>
      <c r="B93" s="24" t="s">
        <v>259</v>
      </c>
      <c r="C93" s="24" t="s">
        <v>259</v>
      </c>
      <c r="D93" s="30" t="s">
        <v>198</v>
      </c>
      <c r="E93" s="30" t="s">
        <v>199</v>
      </c>
      <c r="F93" s="31" t="s">
        <v>164</v>
      </c>
      <c r="G93" s="32">
        <v>195</v>
      </c>
      <c r="H93" s="31" t="s">
        <v>158</v>
      </c>
      <c r="I93" s="29"/>
      <c r="J93" s="29"/>
      <c r="K93" s="47"/>
      <c r="L93" s="42"/>
      <c r="M93" s="48">
        <f t="shared" si="30"/>
        <v>0</v>
      </c>
      <c r="N93" s="49">
        <v>3.47</v>
      </c>
      <c r="O93" s="50">
        <f t="shared" si="31"/>
        <v>1</v>
      </c>
      <c r="P93" s="48">
        <f t="shared" si="32"/>
        <v>0</v>
      </c>
      <c r="Q93" s="42"/>
    </row>
    <row r="94" ht="153" customHeight="1" spans="1:17">
      <c r="A94" s="24" t="s">
        <v>260</v>
      </c>
      <c r="B94" s="24" t="s">
        <v>261</v>
      </c>
      <c r="C94" s="24" t="s">
        <v>261</v>
      </c>
      <c r="D94" s="30" t="s">
        <v>198</v>
      </c>
      <c r="E94" s="30" t="s">
        <v>199</v>
      </c>
      <c r="F94" s="31" t="s">
        <v>164</v>
      </c>
      <c r="G94" s="32">
        <v>510</v>
      </c>
      <c r="H94" s="31" t="s">
        <v>158</v>
      </c>
      <c r="I94" s="29"/>
      <c r="J94" s="29"/>
      <c r="K94" s="47"/>
      <c r="L94" s="42"/>
      <c r="M94" s="48">
        <f t="shared" si="30"/>
        <v>0</v>
      </c>
      <c r="N94" s="49">
        <v>3.47</v>
      </c>
      <c r="O94" s="50">
        <f t="shared" si="31"/>
        <v>1</v>
      </c>
      <c r="P94" s="48">
        <f t="shared" si="32"/>
        <v>0</v>
      </c>
      <c r="Q94" s="42"/>
    </row>
    <row r="95" ht="24" spans="1:17">
      <c r="A95" s="24" t="s">
        <v>262</v>
      </c>
      <c r="B95" s="24" t="s">
        <v>263</v>
      </c>
      <c r="C95" s="25"/>
      <c r="D95" s="26"/>
      <c r="E95" s="27"/>
      <c r="F95" s="28"/>
      <c r="G95" s="23"/>
      <c r="H95" s="28"/>
      <c r="I95" s="29"/>
      <c r="J95" s="29"/>
      <c r="K95" s="29"/>
      <c r="L95" s="42"/>
      <c r="M95" s="42"/>
      <c r="N95" s="43"/>
      <c r="O95" s="46"/>
      <c r="P95" s="42"/>
      <c r="Q95" s="42"/>
    </row>
    <row r="96" ht="153" customHeight="1" spans="1:17">
      <c r="A96" s="24" t="s">
        <v>264</v>
      </c>
      <c r="B96" s="24" t="s">
        <v>265</v>
      </c>
      <c r="C96" s="24" t="s">
        <v>265</v>
      </c>
      <c r="D96" s="30" t="s">
        <v>198</v>
      </c>
      <c r="E96" s="30" t="s">
        <v>199</v>
      </c>
      <c r="F96" s="31" t="s">
        <v>164</v>
      </c>
      <c r="G96" s="32">
        <v>50</v>
      </c>
      <c r="H96" s="31" t="s">
        <v>158</v>
      </c>
      <c r="I96" s="29"/>
      <c r="J96" s="29"/>
      <c r="K96" s="47"/>
      <c r="L96" s="42"/>
      <c r="M96" s="48">
        <f t="shared" ref="M96:M109" si="33">K96+L96</f>
        <v>0</v>
      </c>
      <c r="N96" s="49">
        <v>12.73</v>
      </c>
      <c r="O96" s="50">
        <f t="shared" ref="O96:O109" si="34">(N96-M96)/N96</f>
        <v>1</v>
      </c>
      <c r="P96" s="48">
        <f t="shared" ref="P96:P109" si="35">ROUND(M96*G96,2)</f>
        <v>0</v>
      </c>
      <c r="Q96" s="42"/>
    </row>
    <row r="97" ht="153" customHeight="1" spans="1:17">
      <c r="A97" s="24" t="s">
        <v>266</v>
      </c>
      <c r="B97" s="24" t="s">
        <v>267</v>
      </c>
      <c r="C97" s="24" t="s">
        <v>267</v>
      </c>
      <c r="D97" s="30" t="s">
        <v>198</v>
      </c>
      <c r="E97" s="30" t="s">
        <v>199</v>
      </c>
      <c r="F97" s="31" t="s">
        <v>164</v>
      </c>
      <c r="G97" s="32">
        <v>80</v>
      </c>
      <c r="H97" s="31" t="s">
        <v>158</v>
      </c>
      <c r="I97" s="29"/>
      <c r="J97" s="29"/>
      <c r="K97" s="47"/>
      <c r="L97" s="42"/>
      <c r="M97" s="48">
        <f t="shared" si="33"/>
        <v>0</v>
      </c>
      <c r="N97" s="49">
        <v>14</v>
      </c>
      <c r="O97" s="50">
        <f t="shared" si="34"/>
        <v>1</v>
      </c>
      <c r="P97" s="48">
        <f t="shared" si="35"/>
        <v>0</v>
      </c>
      <c r="Q97" s="42"/>
    </row>
    <row r="98" ht="153" customHeight="1" spans="1:17">
      <c r="A98" s="24" t="s">
        <v>268</v>
      </c>
      <c r="B98" s="24" t="s">
        <v>269</v>
      </c>
      <c r="C98" s="24" t="s">
        <v>269</v>
      </c>
      <c r="D98" s="30" t="s">
        <v>198</v>
      </c>
      <c r="E98" s="30" t="s">
        <v>199</v>
      </c>
      <c r="F98" s="31" t="s">
        <v>164</v>
      </c>
      <c r="G98" s="32">
        <v>50</v>
      </c>
      <c r="H98" s="31" t="s">
        <v>158</v>
      </c>
      <c r="I98" s="29"/>
      <c r="J98" s="29"/>
      <c r="K98" s="47"/>
      <c r="L98" s="42"/>
      <c r="M98" s="48">
        <f t="shared" si="33"/>
        <v>0</v>
      </c>
      <c r="N98" s="49">
        <v>16.66</v>
      </c>
      <c r="O98" s="50">
        <f t="shared" si="34"/>
        <v>1</v>
      </c>
      <c r="P98" s="48">
        <f t="shared" si="35"/>
        <v>0</v>
      </c>
      <c r="Q98" s="42"/>
    </row>
    <row r="99" ht="153" customHeight="1" spans="1:17">
      <c r="A99" s="24" t="s">
        <v>270</v>
      </c>
      <c r="B99" s="24" t="s">
        <v>271</v>
      </c>
      <c r="C99" s="24" t="s">
        <v>271</v>
      </c>
      <c r="D99" s="30" t="s">
        <v>198</v>
      </c>
      <c r="E99" s="30" t="s">
        <v>199</v>
      </c>
      <c r="F99" s="31" t="s">
        <v>164</v>
      </c>
      <c r="G99" s="32">
        <v>30</v>
      </c>
      <c r="H99" s="31" t="s">
        <v>158</v>
      </c>
      <c r="I99" s="29"/>
      <c r="J99" s="29"/>
      <c r="K99" s="47"/>
      <c r="L99" s="42"/>
      <c r="M99" s="48">
        <f t="shared" si="33"/>
        <v>0</v>
      </c>
      <c r="N99" s="49">
        <v>16.66</v>
      </c>
      <c r="O99" s="50">
        <f t="shared" si="34"/>
        <v>1</v>
      </c>
      <c r="P99" s="48">
        <f t="shared" si="35"/>
        <v>0</v>
      </c>
      <c r="Q99" s="42"/>
    </row>
    <row r="100" ht="153" customHeight="1" spans="1:17">
      <c r="A100" s="24" t="s">
        <v>272</v>
      </c>
      <c r="B100" s="24" t="s">
        <v>273</v>
      </c>
      <c r="C100" s="24" t="s">
        <v>273</v>
      </c>
      <c r="D100" s="30" t="s">
        <v>198</v>
      </c>
      <c r="E100" s="30" t="s">
        <v>199</v>
      </c>
      <c r="F100" s="31" t="s">
        <v>164</v>
      </c>
      <c r="G100" s="32">
        <v>90</v>
      </c>
      <c r="H100" s="31" t="s">
        <v>158</v>
      </c>
      <c r="I100" s="29"/>
      <c r="J100" s="29"/>
      <c r="K100" s="47"/>
      <c r="L100" s="42"/>
      <c r="M100" s="48">
        <f t="shared" si="33"/>
        <v>0</v>
      </c>
      <c r="N100" s="49">
        <v>3.47</v>
      </c>
      <c r="O100" s="50">
        <f t="shared" si="34"/>
        <v>1</v>
      </c>
      <c r="P100" s="48">
        <f t="shared" si="35"/>
        <v>0</v>
      </c>
      <c r="Q100" s="42"/>
    </row>
    <row r="101" ht="153" customHeight="1" spans="1:17">
      <c r="A101" s="24" t="s">
        <v>274</v>
      </c>
      <c r="B101" s="24" t="s">
        <v>275</v>
      </c>
      <c r="C101" s="24" t="s">
        <v>275</v>
      </c>
      <c r="D101" s="30" t="s">
        <v>198</v>
      </c>
      <c r="E101" s="30" t="s">
        <v>199</v>
      </c>
      <c r="F101" s="31" t="s">
        <v>164</v>
      </c>
      <c r="G101" s="32">
        <v>120</v>
      </c>
      <c r="H101" s="31" t="s">
        <v>158</v>
      </c>
      <c r="I101" s="29"/>
      <c r="J101" s="29"/>
      <c r="K101" s="47"/>
      <c r="L101" s="42"/>
      <c r="M101" s="48">
        <f t="shared" si="33"/>
        <v>0</v>
      </c>
      <c r="N101" s="49">
        <v>3.47</v>
      </c>
      <c r="O101" s="50">
        <f t="shared" si="34"/>
        <v>1</v>
      </c>
      <c r="P101" s="48">
        <f t="shared" si="35"/>
        <v>0</v>
      </c>
      <c r="Q101" s="42"/>
    </row>
    <row r="102" ht="153" customHeight="1" spans="1:17">
      <c r="A102" s="24" t="s">
        <v>276</v>
      </c>
      <c r="B102" s="24" t="s">
        <v>277</v>
      </c>
      <c r="C102" s="24" t="s">
        <v>277</v>
      </c>
      <c r="D102" s="30" t="s">
        <v>198</v>
      </c>
      <c r="E102" s="30" t="s">
        <v>199</v>
      </c>
      <c r="F102" s="31" t="s">
        <v>164</v>
      </c>
      <c r="G102" s="32">
        <v>52</v>
      </c>
      <c r="H102" s="31" t="s">
        <v>158</v>
      </c>
      <c r="I102" s="29"/>
      <c r="J102" s="29"/>
      <c r="K102" s="47"/>
      <c r="L102" s="42"/>
      <c r="M102" s="48">
        <f t="shared" si="33"/>
        <v>0</v>
      </c>
      <c r="N102" s="49">
        <v>3.47</v>
      </c>
      <c r="O102" s="50">
        <f t="shared" si="34"/>
        <v>1</v>
      </c>
      <c r="P102" s="48">
        <f t="shared" si="35"/>
        <v>0</v>
      </c>
      <c r="Q102" s="42"/>
    </row>
    <row r="103" ht="153" customHeight="1" spans="1:17">
      <c r="A103" s="24" t="s">
        <v>278</v>
      </c>
      <c r="B103" s="24" t="s">
        <v>279</v>
      </c>
      <c r="C103" s="24" t="s">
        <v>279</v>
      </c>
      <c r="D103" s="30" t="s">
        <v>198</v>
      </c>
      <c r="E103" s="30" t="s">
        <v>199</v>
      </c>
      <c r="F103" s="31" t="s">
        <v>164</v>
      </c>
      <c r="G103" s="32">
        <v>104</v>
      </c>
      <c r="H103" s="31" t="s">
        <v>158</v>
      </c>
      <c r="I103" s="29"/>
      <c r="J103" s="29"/>
      <c r="K103" s="47"/>
      <c r="L103" s="42"/>
      <c r="M103" s="48">
        <f t="shared" si="33"/>
        <v>0</v>
      </c>
      <c r="N103" s="49">
        <v>12.73</v>
      </c>
      <c r="O103" s="50">
        <f t="shared" si="34"/>
        <v>1</v>
      </c>
      <c r="P103" s="48">
        <f t="shared" si="35"/>
        <v>0</v>
      </c>
      <c r="Q103" s="42"/>
    </row>
    <row r="104" ht="153" customHeight="1" spans="1:17">
      <c r="A104" s="24" t="s">
        <v>280</v>
      </c>
      <c r="B104" s="24" t="s">
        <v>281</v>
      </c>
      <c r="C104" s="24" t="s">
        <v>281</v>
      </c>
      <c r="D104" s="30" t="s">
        <v>198</v>
      </c>
      <c r="E104" s="30" t="s">
        <v>199</v>
      </c>
      <c r="F104" s="31" t="s">
        <v>164</v>
      </c>
      <c r="G104" s="32">
        <v>52</v>
      </c>
      <c r="H104" s="33" t="s">
        <v>158</v>
      </c>
      <c r="I104" s="29"/>
      <c r="J104" s="29"/>
      <c r="K104" s="47"/>
      <c r="L104" s="42"/>
      <c r="M104" s="48">
        <f t="shared" si="33"/>
        <v>0</v>
      </c>
      <c r="N104" s="49">
        <v>14</v>
      </c>
      <c r="O104" s="50">
        <f t="shared" si="34"/>
        <v>1</v>
      </c>
      <c r="P104" s="48">
        <f t="shared" si="35"/>
        <v>0</v>
      </c>
      <c r="Q104" s="57"/>
    </row>
    <row r="105" ht="153" customHeight="1" spans="1:17">
      <c r="A105" s="24" t="s">
        <v>282</v>
      </c>
      <c r="B105" s="24" t="s">
        <v>283</v>
      </c>
      <c r="C105" s="24" t="s">
        <v>283</v>
      </c>
      <c r="D105" s="30" t="s">
        <v>198</v>
      </c>
      <c r="E105" s="30" t="s">
        <v>199</v>
      </c>
      <c r="F105" s="31" t="s">
        <v>164</v>
      </c>
      <c r="G105" s="32">
        <v>26</v>
      </c>
      <c r="H105" s="31" t="s">
        <v>158</v>
      </c>
      <c r="I105" s="29"/>
      <c r="J105" s="29"/>
      <c r="K105" s="47"/>
      <c r="L105" s="42"/>
      <c r="M105" s="48">
        <f t="shared" si="33"/>
        <v>0</v>
      </c>
      <c r="N105" s="49">
        <v>3.47</v>
      </c>
      <c r="O105" s="50">
        <f t="shared" si="34"/>
        <v>1</v>
      </c>
      <c r="P105" s="48">
        <f t="shared" si="35"/>
        <v>0</v>
      </c>
      <c r="Q105" s="42"/>
    </row>
    <row r="106" ht="153" customHeight="1" spans="1:17">
      <c r="A106" s="24" t="s">
        <v>284</v>
      </c>
      <c r="B106" s="24" t="s">
        <v>285</v>
      </c>
      <c r="C106" s="24" t="s">
        <v>285</v>
      </c>
      <c r="D106" s="30" t="s">
        <v>198</v>
      </c>
      <c r="E106" s="30" t="s">
        <v>199</v>
      </c>
      <c r="F106" s="31" t="s">
        <v>164</v>
      </c>
      <c r="G106" s="32">
        <v>78</v>
      </c>
      <c r="H106" s="33" t="s">
        <v>158</v>
      </c>
      <c r="I106" s="29"/>
      <c r="J106" s="29"/>
      <c r="K106" s="47"/>
      <c r="L106" s="42"/>
      <c r="M106" s="48">
        <f t="shared" si="33"/>
        <v>0</v>
      </c>
      <c r="N106" s="49">
        <v>3.47</v>
      </c>
      <c r="O106" s="50">
        <f t="shared" si="34"/>
        <v>1</v>
      </c>
      <c r="P106" s="48">
        <f t="shared" si="35"/>
        <v>0</v>
      </c>
      <c r="Q106" s="42"/>
    </row>
    <row r="107" ht="153" customHeight="1" spans="1:17">
      <c r="A107" s="24" t="s">
        <v>286</v>
      </c>
      <c r="B107" s="24" t="s">
        <v>287</v>
      </c>
      <c r="C107" s="24" t="s">
        <v>287</v>
      </c>
      <c r="D107" s="30" t="s">
        <v>198</v>
      </c>
      <c r="E107" s="30" t="s">
        <v>199</v>
      </c>
      <c r="F107" s="31" t="s">
        <v>164</v>
      </c>
      <c r="G107" s="32">
        <v>60</v>
      </c>
      <c r="H107" s="33" t="s">
        <v>158</v>
      </c>
      <c r="I107" s="29"/>
      <c r="J107" s="29"/>
      <c r="K107" s="47"/>
      <c r="L107" s="42"/>
      <c r="M107" s="48">
        <f t="shared" si="33"/>
        <v>0</v>
      </c>
      <c r="N107" s="49">
        <v>16.66</v>
      </c>
      <c r="O107" s="50">
        <f t="shared" si="34"/>
        <v>1</v>
      </c>
      <c r="P107" s="48">
        <f t="shared" si="35"/>
        <v>0</v>
      </c>
      <c r="Q107" s="42"/>
    </row>
    <row r="108" ht="153" customHeight="1" spans="1:17">
      <c r="A108" s="24" t="s">
        <v>288</v>
      </c>
      <c r="B108" s="24" t="s">
        <v>289</v>
      </c>
      <c r="C108" s="24" t="s">
        <v>289</v>
      </c>
      <c r="D108" s="30" t="s">
        <v>198</v>
      </c>
      <c r="E108" s="30" t="s">
        <v>199</v>
      </c>
      <c r="F108" s="31" t="s">
        <v>164</v>
      </c>
      <c r="G108" s="32">
        <v>60</v>
      </c>
      <c r="H108" s="33" t="s">
        <v>158</v>
      </c>
      <c r="I108" s="29"/>
      <c r="J108" s="29"/>
      <c r="K108" s="47"/>
      <c r="L108" s="42"/>
      <c r="M108" s="48">
        <f t="shared" si="33"/>
        <v>0</v>
      </c>
      <c r="N108" s="49">
        <v>16.66</v>
      </c>
      <c r="O108" s="50">
        <f t="shared" si="34"/>
        <v>1</v>
      </c>
      <c r="P108" s="48">
        <f t="shared" si="35"/>
        <v>0</v>
      </c>
      <c r="Q108" s="42"/>
    </row>
    <row r="109" ht="153" customHeight="1" spans="1:17">
      <c r="A109" s="24" t="s">
        <v>290</v>
      </c>
      <c r="B109" s="24" t="s">
        <v>291</v>
      </c>
      <c r="C109" s="24" t="s">
        <v>291</v>
      </c>
      <c r="D109" s="30" t="s">
        <v>198</v>
      </c>
      <c r="E109" s="30" t="s">
        <v>199</v>
      </c>
      <c r="F109" s="31" t="s">
        <v>164</v>
      </c>
      <c r="G109" s="32">
        <v>30</v>
      </c>
      <c r="H109" s="31" t="s">
        <v>158</v>
      </c>
      <c r="I109" s="29"/>
      <c r="J109" s="29"/>
      <c r="K109" s="47"/>
      <c r="L109" s="42"/>
      <c r="M109" s="48">
        <f t="shared" si="33"/>
        <v>0</v>
      </c>
      <c r="N109" s="49">
        <v>29.16</v>
      </c>
      <c r="O109" s="50">
        <f t="shared" si="34"/>
        <v>1</v>
      </c>
      <c r="P109" s="48">
        <f t="shared" si="35"/>
        <v>0</v>
      </c>
      <c r="Q109" s="56"/>
    </row>
    <row r="110" ht="24" spans="1:17">
      <c r="A110" s="24" t="s">
        <v>292</v>
      </c>
      <c r="B110" s="24" t="s">
        <v>293</v>
      </c>
      <c r="C110" s="25"/>
      <c r="D110" s="26"/>
      <c r="E110" s="27"/>
      <c r="F110" s="28"/>
      <c r="G110" s="23"/>
      <c r="H110" s="29"/>
      <c r="I110" s="29"/>
      <c r="J110" s="29"/>
      <c r="K110" s="29"/>
      <c r="L110" s="42"/>
      <c r="M110" s="42"/>
      <c r="N110" s="43"/>
      <c r="O110" s="46"/>
      <c r="P110" s="42"/>
      <c r="Q110" s="56"/>
    </row>
    <row r="111" ht="153" customHeight="1" spans="1:17">
      <c r="A111" s="24" t="s">
        <v>294</v>
      </c>
      <c r="B111" s="24" t="s">
        <v>295</v>
      </c>
      <c r="C111" s="24" t="s">
        <v>295</v>
      </c>
      <c r="D111" s="30" t="s">
        <v>198</v>
      </c>
      <c r="E111" s="30" t="s">
        <v>199</v>
      </c>
      <c r="F111" s="31" t="s">
        <v>164</v>
      </c>
      <c r="G111" s="32">
        <v>1135</v>
      </c>
      <c r="H111" s="33" t="s">
        <v>158</v>
      </c>
      <c r="I111" s="29"/>
      <c r="J111" s="29"/>
      <c r="K111" s="47"/>
      <c r="L111" s="42"/>
      <c r="M111" s="48">
        <f t="shared" ref="M111:M115" si="36">K111+L111</f>
        <v>0</v>
      </c>
      <c r="N111" s="49">
        <v>11.57</v>
      </c>
      <c r="O111" s="50">
        <f t="shared" ref="O111:O115" si="37">(N111-M111)/N111</f>
        <v>1</v>
      </c>
      <c r="P111" s="48">
        <f t="shared" ref="P111:P115" si="38">ROUND(M111*G111,2)</f>
        <v>0</v>
      </c>
      <c r="Q111" s="55"/>
    </row>
    <row r="112" ht="153" customHeight="1" spans="1:17">
      <c r="A112" s="24" t="s">
        <v>296</v>
      </c>
      <c r="B112" s="24" t="s">
        <v>297</v>
      </c>
      <c r="C112" s="24" t="s">
        <v>297</v>
      </c>
      <c r="D112" s="30" t="s">
        <v>198</v>
      </c>
      <c r="E112" s="30" t="s">
        <v>199</v>
      </c>
      <c r="F112" s="31" t="s">
        <v>164</v>
      </c>
      <c r="G112" s="32">
        <v>225</v>
      </c>
      <c r="H112" s="33" t="s">
        <v>158</v>
      </c>
      <c r="I112" s="29"/>
      <c r="J112" s="29"/>
      <c r="K112" s="47"/>
      <c r="L112" s="42"/>
      <c r="M112" s="48">
        <f t="shared" si="36"/>
        <v>0</v>
      </c>
      <c r="N112" s="49">
        <v>11.57</v>
      </c>
      <c r="O112" s="50">
        <f t="shared" si="37"/>
        <v>1</v>
      </c>
      <c r="P112" s="48">
        <f t="shared" si="38"/>
        <v>0</v>
      </c>
      <c r="Q112" s="55"/>
    </row>
    <row r="113" ht="153" customHeight="1" spans="1:17">
      <c r="A113" s="24" t="s">
        <v>298</v>
      </c>
      <c r="B113" s="24" t="s">
        <v>299</v>
      </c>
      <c r="C113" s="24" t="s">
        <v>299</v>
      </c>
      <c r="D113" s="30" t="s">
        <v>198</v>
      </c>
      <c r="E113" s="30" t="s">
        <v>199</v>
      </c>
      <c r="F113" s="31" t="s">
        <v>164</v>
      </c>
      <c r="G113" s="32">
        <v>480</v>
      </c>
      <c r="H113" s="33" t="s">
        <v>158</v>
      </c>
      <c r="I113" s="29"/>
      <c r="J113" s="29"/>
      <c r="K113" s="47"/>
      <c r="L113" s="42"/>
      <c r="M113" s="48">
        <f t="shared" si="36"/>
        <v>0</v>
      </c>
      <c r="N113" s="49">
        <v>12.73</v>
      </c>
      <c r="O113" s="50">
        <f t="shared" si="37"/>
        <v>1</v>
      </c>
      <c r="P113" s="48">
        <f t="shared" si="38"/>
        <v>0</v>
      </c>
      <c r="Q113" s="55"/>
    </row>
    <row r="114" ht="153" customHeight="1" spans="1:17">
      <c r="A114" s="24" t="s">
        <v>300</v>
      </c>
      <c r="B114" s="24" t="s">
        <v>301</v>
      </c>
      <c r="C114" s="24" t="s">
        <v>301</v>
      </c>
      <c r="D114" s="30" t="s">
        <v>198</v>
      </c>
      <c r="E114" s="30" t="s">
        <v>199</v>
      </c>
      <c r="F114" s="31" t="s">
        <v>164</v>
      </c>
      <c r="G114" s="32">
        <v>160</v>
      </c>
      <c r="H114" s="33" t="s">
        <v>158</v>
      </c>
      <c r="I114" s="29"/>
      <c r="J114" s="29"/>
      <c r="K114" s="47"/>
      <c r="L114" s="42"/>
      <c r="M114" s="48">
        <f t="shared" si="36"/>
        <v>0</v>
      </c>
      <c r="N114" s="49">
        <v>25.22</v>
      </c>
      <c r="O114" s="50">
        <f t="shared" si="37"/>
        <v>1</v>
      </c>
      <c r="P114" s="48">
        <f t="shared" si="38"/>
        <v>0</v>
      </c>
      <c r="Q114" s="55"/>
    </row>
    <row r="115" ht="153" customHeight="1" spans="1:17">
      <c r="A115" s="24" t="s">
        <v>302</v>
      </c>
      <c r="B115" s="24" t="s">
        <v>303</v>
      </c>
      <c r="C115" s="24" t="s">
        <v>303</v>
      </c>
      <c r="D115" s="30" t="s">
        <v>198</v>
      </c>
      <c r="E115" s="30" t="s">
        <v>199</v>
      </c>
      <c r="F115" s="31" t="s">
        <v>164</v>
      </c>
      <c r="G115" s="32">
        <v>1620</v>
      </c>
      <c r="H115" s="33" t="s">
        <v>158</v>
      </c>
      <c r="I115" s="29"/>
      <c r="J115" s="29"/>
      <c r="K115" s="47"/>
      <c r="L115" s="42"/>
      <c r="M115" s="48">
        <f t="shared" si="36"/>
        <v>0</v>
      </c>
      <c r="N115" s="49">
        <v>25.22</v>
      </c>
      <c r="O115" s="50">
        <f t="shared" si="37"/>
        <v>1</v>
      </c>
      <c r="P115" s="48">
        <f t="shared" si="38"/>
        <v>0</v>
      </c>
      <c r="Q115" s="55"/>
    </row>
    <row r="116" ht="24" spans="1:17">
      <c r="A116" s="24" t="s">
        <v>304</v>
      </c>
      <c r="B116" s="24" t="s">
        <v>305</v>
      </c>
      <c r="C116" s="25"/>
      <c r="D116" s="26"/>
      <c r="E116" s="27"/>
      <c r="F116" s="29"/>
      <c r="G116" s="23"/>
      <c r="H116" s="29"/>
      <c r="I116" s="29"/>
      <c r="J116" s="29"/>
      <c r="K116" s="29"/>
      <c r="L116" s="42"/>
      <c r="M116" s="42"/>
      <c r="N116" s="43"/>
      <c r="O116" s="46"/>
      <c r="P116" s="42"/>
      <c r="Q116" s="55"/>
    </row>
    <row r="117" ht="153" customHeight="1" spans="1:17">
      <c r="A117" s="24" t="s">
        <v>306</v>
      </c>
      <c r="B117" s="24" t="s">
        <v>307</v>
      </c>
      <c r="C117" s="24" t="s">
        <v>307</v>
      </c>
      <c r="D117" s="30" t="s">
        <v>198</v>
      </c>
      <c r="E117" s="30" t="s">
        <v>199</v>
      </c>
      <c r="F117" s="33" t="s">
        <v>164</v>
      </c>
      <c r="G117" s="32">
        <v>60</v>
      </c>
      <c r="H117" s="33" t="s">
        <v>158</v>
      </c>
      <c r="I117" s="29"/>
      <c r="J117" s="29"/>
      <c r="K117" s="47"/>
      <c r="L117" s="42"/>
      <c r="M117" s="48">
        <f t="shared" ref="M117:M122" si="39">K117+L117</f>
        <v>0</v>
      </c>
      <c r="N117" s="49">
        <v>3.47</v>
      </c>
      <c r="O117" s="50">
        <f t="shared" ref="O117:O122" si="40">(N117-M117)/N117</f>
        <v>1</v>
      </c>
      <c r="P117" s="48">
        <f t="shared" ref="P117:P122" si="41">ROUND(M117*G117,2)</f>
        <v>0</v>
      </c>
      <c r="Q117" s="55"/>
    </row>
    <row r="118" ht="24" spans="1:17">
      <c r="A118" s="24" t="s">
        <v>308</v>
      </c>
      <c r="B118" s="24" t="s">
        <v>309</v>
      </c>
      <c r="C118" s="25"/>
      <c r="D118" s="26"/>
      <c r="E118" s="27"/>
      <c r="F118" s="29"/>
      <c r="G118" s="23"/>
      <c r="H118" s="29"/>
      <c r="I118" s="29"/>
      <c r="J118" s="29"/>
      <c r="K118" s="29"/>
      <c r="L118" s="42"/>
      <c r="M118" s="42"/>
      <c r="N118" s="43"/>
      <c r="O118" s="46"/>
      <c r="P118" s="42"/>
      <c r="Q118" s="55"/>
    </row>
    <row r="119" ht="153" customHeight="1" spans="1:17">
      <c r="A119" s="24" t="s">
        <v>310</v>
      </c>
      <c r="B119" s="24" t="s">
        <v>311</v>
      </c>
      <c r="C119" s="24" t="s">
        <v>311</v>
      </c>
      <c r="D119" s="30" t="s">
        <v>198</v>
      </c>
      <c r="E119" s="30" t="s">
        <v>199</v>
      </c>
      <c r="F119" s="33" t="s">
        <v>164</v>
      </c>
      <c r="G119" s="32">
        <v>610</v>
      </c>
      <c r="H119" s="33" t="s">
        <v>158</v>
      </c>
      <c r="I119" s="29"/>
      <c r="J119" s="29"/>
      <c r="K119" s="47"/>
      <c r="L119" s="42"/>
      <c r="M119" s="48">
        <f t="shared" si="39"/>
        <v>0</v>
      </c>
      <c r="N119" s="49">
        <v>11.57</v>
      </c>
      <c r="O119" s="50">
        <f t="shared" si="40"/>
        <v>1</v>
      </c>
      <c r="P119" s="48">
        <f t="shared" si="41"/>
        <v>0</v>
      </c>
      <c r="Q119" s="55"/>
    </row>
    <row r="120" ht="153" customHeight="1" spans="1:17">
      <c r="A120" s="24" t="s">
        <v>312</v>
      </c>
      <c r="B120" s="24" t="s">
        <v>313</v>
      </c>
      <c r="C120" s="24" t="s">
        <v>313</v>
      </c>
      <c r="D120" s="30" t="s">
        <v>198</v>
      </c>
      <c r="E120" s="30" t="s">
        <v>199</v>
      </c>
      <c r="F120" s="33" t="s">
        <v>164</v>
      </c>
      <c r="G120" s="32">
        <v>800</v>
      </c>
      <c r="H120" s="33" t="s">
        <v>158</v>
      </c>
      <c r="I120" s="29"/>
      <c r="J120" s="29"/>
      <c r="K120" s="47"/>
      <c r="L120" s="42"/>
      <c r="M120" s="48">
        <f t="shared" si="39"/>
        <v>0</v>
      </c>
      <c r="N120" s="49">
        <v>11.57</v>
      </c>
      <c r="O120" s="50">
        <f t="shared" si="40"/>
        <v>1</v>
      </c>
      <c r="P120" s="48">
        <f t="shared" si="41"/>
        <v>0</v>
      </c>
      <c r="Q120" s="55"/>
    </row>
    <row r="121" ht="153" customHeight="1" spans="1:17">
      <c r="A121" s="24" t="s">
        <v>314</v>
      </c>
      <c r="B121" s="24" t="s">
        <v>315</v>
      </c>
      <c r="C121" s="24" t="s">
        <v>315</v>
      </c>
      <c r="D121" s="30" t="s">
        <v>198</v>
      </c>
      <c r="E121" s="30" t="s">
        <v>199</v>
      </c>
      <c r="F121" s="31" t="s">
        <v>164</v>
      </c>
      <c r="G121" s="32">
        <v>630</v>
      </c>
      <c r="H121" s="33" t="s">
        <v>158</v>
      </c>
      <c r="I121" s="29"/>
      <c r="J121" s="29"/>
      <c r="K121" s="47"/>
      <c r="L121" s="42"/>
      <c r="M121" s="48">
        <f t="shared" si="39"/>
        <v>0</v>
      </c>
      <c r="N121" s="49">
        <v>11.57</v>
      </c>
      <c r="O121" s="50">
        <f t="shared" si="40"/>
        <v>1</v>
      </c>
      <c r="P121" s="48">
        <f t="shared" si="41"/>
        <v>0</v>
      </c>
      <c r="Q121" s="58"/>
    </row>
    <row r="122" ht="153" customHeight="1" spans="1:17">
      <c r="A122" s="24" t="s">
        <v>316</v>
      </c>
      <c r="B122" s="24" t="s">
        <v>317</v>
      </c>
      <c r="C122" s="24" t="s">
        <v>317</v>
      </c>
      <c r="D122" s="30" t="s">
        <v>198</v>
      </c>
      <c r="E122" s="30" t="s">
        <v>199</v>
      </c>
      <c r="F122" s="31" t="s">
        <v>164</v>
      </c>
      <c r="G122" s="32">
        <v>3400</v>
      </c>
      <c r="H122" s="33" t="s">
        <v>158</v>
      </c>
      <c r="I122" s="29"/>
      <c r="J122" s="29"/>
      <c r="K122" s="47"/>
      <c r="L122" s="42"/>
      <c r="M122" s="48">
        <f t="shared" si="39"/>
        <v>0</v>
      </c>
      <c r="N122" s="49">
        <v>11.57</v>
      </c>
      <c r="O122" s="50">
        <f t="shared" si="40"/>
        <v>1</v>
      </c>
      <c r="P122" s="48">
        <f t="shared" si="41"/>
        <v>0</v>
      </c>
      <c r="Q122" s="58"/>
    </row>
    <row r="123" ht="24" spans="1:17">
      <c r="A123" s="24" t="s">
        <v>318</v>
      </c>
      <c r="B123" s="24" t="s">
        <v>319</v>
      </c>
      <c r="C123" s="25"/>
      <c r="D123" s="26"/>
      <c r="E123" s="27"/>
      <c r="F123" s="28"/>
      <c r="G123" s="23"/>
      <c r="H123" s="29"/>
      <c r="I123" s="29"/>
      <c r="J123" s="29"/>
      <c r="K123" s="29"/>
      <c r="L123" s="42"/>
      <c r="M123" s="42"/>
      <c r="N123" s="43"/>
      <c r="O123" s="46"/>
      <c r="P123" s="42"/>
      <c r="Q123" s="55"/>
    </row>
    <row r="124" ht="153" customHeight="1" spans="1:17">
      <c r="A124" s="24" t="s">
        <v>320</v>
      </c>
      <c r="B124" s="24" t="s">
        <v>321</v>
      </c>
      <c r="C124" s="24" t="s">
        <v>321</v>
      </c>
      <c r="D124" s="30" t="s">
        <v>198</v>
      </c>
      <c r="E124" s="30" t="s">
        <v>199</v>
      </c>
      <c r="F124" s="31" t="s">
        <v>164</v>
      </c>
      <c r="G124" s="32">
        <v>72</v>
      </c>
      <c r="H124" s="33" t="s">
        <v>158</v>
      </c>
      <c r="I124" s="29"/>
      <c r="J124" s="29"/>
      <c r="K124" s="47"/>
      <c r="L124" s="42"/>
      <c r="M124" s="48">
        <f t="shared" ref="M124:M128" si="42">K124+L124</f>
        <v>0</v>
      </c>
      <c r="N124" s="49">
        <v>3.47</v>
      </c>
      <c r="O124" s="50">
        <f t="shared" ref="O124:O128" si="43">(N124-M124)/N124</f>
        <v>1</v>
      </c>
      <c r="P124" s="48">
        <f t="shared" ref="P124:P128" si="44">ROUND(M124*G124,2)</f>
        <v>0</v>
      </c>
      <c r="Q124" s="55"/>
    </row>
    <row r="125" ht="24" spans="1:17">
      <c r="A125" s="24" t="s">
        <v>322</v>
      </c>
      <c r="B125" s="24" t="s">
        <v>323</v>
      </c>
      <c r="C125" s="25"/>
      <c r="D125" s="26"/>
      <c r="E125" s="27"/>
      <c r="F125" s="28"/>
      <c r="G125" s="23"/>
      <c r="H125" s="29"/>
      <c r="I125" s="29"/>
      <c r="J125" s="29"/>
      <c r="K125" s="29"/>
      <c r="L125" s="42"/>
      <c r="M125" s="42"/>
      <c r="N125" s="43"/>
      <c r="O125" s="46"/>
      <c r="P125" s="42"/>
      <c r="Q125" s="56"/>
    </row>
    <row r="126" ht="24" spans="1:17">
      <c r="A126" s="24" t="s">
        <v>324</v>
      </c>
      <c r="B126" s="24" t="s">
        <v>325</v>
      </c>
      <c r="C126" s="25"/>
      <c r="D126" s="35"/>
      <c r="E126" s="25"/>
      <c r="F126" s="28"/>
      <c r="G126" s="23"/>
      <c r="H126" s="29"/>
      <c r="I126" s="29"/>
      <c r="J126" s="29"/>
      <c r="K126" s="29"/>
      <c r="L126" s="42"/>
      <c r="M126" s="42"/>
      <c r="N126" s="43"/>
      <c r="O126" s="46"/>
      <c r="P126" s="42"/>
      <c r="Q126" s="56"/>
    </row>
    <row r="127" ht="153" customHeight="1" spans="1:17">
      <c r="A127" s="24" t="s">
        <v>326</v>
      </c>
      <c r="B127" s="24" t="s">
        <v>327</v>
      </c>
      <c r="C127" s="24" t="s">
        <v>327</v>
      </c>
      <c r="D127" s="30" t="s">
        <v>198</v>
      </c>
      <c r="E127" s="30" t="s">
        <v>199</v>
      </c>
      <c r="F127" s="31" t="s">
        <v>164</v>
      </c>
      <c r="G127" s="32">
        <v>1180</v>
      </c>
      <c r="H127" s="33" t="s">
        <v>158</v>
      </c>
      <c r="I127" s="29"/>
      <c r="J127" s="29"/>
      <c r="K127" s="47"/>
      <c r="L127" s="42"/>
      <c r="M127" s="48">
        <f t="shared" si="42"/>
        <v>0</v>
      </c>
      <c r="N127" s="49">
        <v>4.63</v>
      </c>
      <c r="O127" s="50">
        <f t="shared" si="43"/>
        <v>1</v>
      </c>
      <c r="P127" s="48">
        <f t="shared" si="44"/>
        <v>0</v>
      </c>
      <c r="Q127" s="55"/>
    </row>
    <row r="128" ht="153" customHeight="1" spans="1:17">
      <c r="A128" s="24" t="s">
        <v>328</v>
      </c>
      <c r="B128" s="24" t="s">
        <v>329</v>
      </c>
      <c r="C128" s="24" t="s">
        <v>329</v>
      </c>
      <c r="D128" s="30" t="s">
        <v>198</v>
      </c>
      <c r="E128" s="30" t="s">
        <v>199</v>
      </c>
      <c r="F128" s="31" t="s">
        <v>164</v>
      </c>
      <c r="G128" s="32">
        <v>120</v>
      </c>
      <c r="H128" s="33" t="s">
        <v>158</v>
      </c>
      <c r="I128" s="29"/>
      <c r="J128" s="29"/>
      <c r="K128" s="47"/>
      <c r="L128" s="42"/>
      <c r="M128" s="48">
        <f t="shared" si="42"/>
        <v>0</v>
      </c>
      <c r="N128" s="49">
        <v>5.9</v>
      </c>
      <c r="O128" s="50">
        <f t="shared" si="43"/>
        <v>1</v>
      </c>
      <c r="P128" s="48">
        <f t="shared" si="44"/>
        <v>0</v>
      </c>
      <c r="Q128" s="55"/>
    </row>
    <row r="129" ht="24" spans="1:17">
      <c r="A129" s="24" t="s">
        <v>330</v>
      </c>
      <c r="B129" s="24" t="s">
        <v>331</v>
      </c>
      <c r="C129" s="25"/>
      <c r="D129" s="34"/>
      <c r="E129" s="34"/>
      <c r="F129" s="28"/>
      <c r="G129" s="23"/>
      <c r="H129" s="29"/>
      <c r="I129" s="29"/>
      <c r="J129" s="29"/>
      <c r="K129" s="29"/>
      <c r="L129" s="42"/>
      <c r="M129" s="42"/>
      <c r="N129" s="43"/>
      <c r="O129" s="46"/>
      <c r="P129" s="42"/>
      <c r="Q129" s="55"/>
    </row>
    <row r="130" ht="153" customHeight="1" spans="1:17">
      <c r="A130" s="24" t="s">
        <v>332</v>
      </c>
      <c r="B130" s="24" t="s">
        <v>333</v>
      </c>
      <c r="C130" s="24" t="s">
        <v>333</v>
      </c>
      <c r="D130" s="30" t="s">
        <v>198</v>
      </c>
      <c r="E130" s="30" t="s">
        <v>199</v>
      </c>
      <c r="F130" s="31" t="s">
        <v>164</v>
      </c>
      <c r="G130" s="32">
        <v>1280</v>
      </c>
      <c r="H130" s="33" t="s">
        <v>158</v>
      </c>
      <c r="I130" s="29"/>
      <c r="J130" s="29"/>
      <c r="K130" s="47"/>
      <c r="L130" s="42"/>
      <c r="M130" s="48">
        <f t="shared" ref="M130:M133" si="45">K130+L130</f>
        <v>0</v>
      </c>
      <c r="N130" s="49">
        <v>3.47</v>
      </c>
      <c r="O130" s="50">
        <f t="shared" ref="O130:O133" si="46">(N130-M130)/N130</f>
        <v>1</v>
      </c>
      <c r="P130" s="48">
        <f t="shared" ref="P130:P133" si="47">ROUND(M130*G130,2)</f>
        <v>0</v>
      </c>
      <c r="Q130" s="55"/>
    </row>
    <row r="131" ht="24" spans="1:17">
      <c r="A131" s="24" t="s">
        <v>334</v>
      </c>
      <c r="B131" s="24" t="s">
        <v>335</v>
      </c>
      <c r="C131" s="25"/>
      <c r="D131" s="26"/>
      <c r="E131" s="27"/>
      <c r="F131" s="28"/>
      <c r="G131" s="23"/>
      <c r="H131" s="29"/>
      <c r="I131" s="29"/>
      <c r="J131" s="29"/>
      <c r="K131" s="29"/>
      <c r="L131" s="42"/>
      <c r="M131" s="42"/>
      <c r="N131" s="43"/>
      <c r="O131" s="46"/>
      <c r="P131" s="42"/>
      <c r="Q131" s="55"/>
    </row>
    <row r="132" ht="153" customHeight="1" spans="1:17">
      <c r="A132" s="24" t="s">
        <v>336</v>
      </c>
      <c r="B132" s="24" t="s">
        <v>337</v>
      </c>
      <c r="C132" s="24" t="s">
        <v>337</v>
      </c>
      <c r="D132" s="30" t="s">
        <v>198</v>
      </c>
      <c r="E132" s="30" t="s">
        <v>199</v>
      </c>
      <c r="F132" s="31" t="s">
        <v>164</v>
      </c>
      <c r="G132" s="32">
        <v>320</v>
      </c>
      <c r="H132" s="33" t="s">
        <v>158</v>
      </c>
      <c r="I132" s="29"/>
      <c r="J132" s="29"/>
      <c r="K132" s="47"/>
      <c r="L132" s="42"/>
      <c r="M132" s="48">
        <f t="shared" si="45"/>
        <v>0</v>
      </c>
      <c r="N132" s="49">
        <v>11.57</v>
      </c>
      <c r="O132" s="50">
        <f t="shared" si="46"/>
        <v>1</v>
      </c>
      <c r="P132" s="48">
        <f t="shared" si="47"/>
        <v>0</v>
      </c>
      <c r="Q132" s="55"/>
    </row>
    <row r="133" ht="153" customHeight="1" spans="1:17">
      <c r="A133" s="24" t="s">
        <v>338</v>
      </c>
      <c r="B133" s="24" t="s">
        <v>339</v>
      </c>
      <c r="C133" s="24" t="s">
        <v>339</v>
      </c>
      <c r="D133" s="30" t="s">
        <v>198</v>
      </c>
      <c r="E133" s="30" t="s">
        <v>199</v>
      </c>
      <c r="F133" s="31" t="s">
        <v>164</v>
      </c>
      <c r="G133" s="32">
        <v>2500</v>
      </c>
      <c r="H133" s="33" t="s">
        <v>158</v>
      </c>
      <c r="I133" s="29"/>
      <c r="J133" s="29"/>
      <c r="K133" s="47"/>
      <c r="L133" s="42"/>
      <c r="M133" s="48">
        <f t="shared" si="45"/>
        <v>0</v>
      </c>
      <c r="N133" s="49">
        <v>25.22</v>
      </c>
      <c r="O133" s="50">
        <f t="shared" si="46"/>
        <v>1</v>
      </c>
      <c r="P133" s="48">
        <f t="shared" si="47"/>
        <v>0</v>
      </c>
      <c r="Q133" s="55"/>
    </row>
    <row r="134" ht="24" spans="1:17">
      <c r="A134" s="24" t="s">
        <v>340</v>
      </c>
      <c r="B134" s="24" t="s">
        <v>341</v>
      </c>
      <c r="C134" s="25"/>
      <c r="D134" s="26"/>
      <c r="E134" s="27"/>
      <c r="F134" s="28"/>
      <c r="G134" s="23"/>
      <c r="H134" s="29"/>
      <c r="I134" s="29"/>
      <c r="J134" s="29"/>
      <c r="K134" s="29"/>
      <c r="L134" s="42"/>
      <c r="M134" s="42"/>
      <c r="N134" s="43"/>
      <c r="O134" s="46"/>
      <c r="P134" s="42"/>
      <c r="Q134" s="55"/>
    </row>
    <row r="135" ht="153" customHeight="1" spans="1:17">
      <c r="A135" s="24" t="s">
        <v>342</v>
      </c>
      <c r="B135" s="24" t="s">
        <v>343</v>
      </c>
      <c r="C135" s="24" t="s">
        <v>343</v>
      </c>
      <c r="D135" s="30" t="s">
        <v>198</v>
      </c>
      <c r="E135" s="30" t="s">
        <v>199</v>
      </c>
      <c r="F135" s="31" t="s">
        <v>164</v>
      </c>
      <c r="G135" s="32">
        <v>1200</v>
      </c>
      <c r="H135" s="33" t="s">
        <v>158</v>
      </c>
      <c r="I135" s="29"/>
      <c r="J135" s="29"/>
      <c r="K135" s="47"/>
      <c r="L135" s="42"/>
      <c r="M135" s="48">
        <f t="shared" ref="M135:M138" si="48">K135+L135</f>
        <v>0</v>
      </c>
      <c r="N135" s="49">
        <v>3.47</v>
      </c>
      <c r="O135" s="50">
        <f t="shared" ref="O135:O138" si="49">(N135-M135)/N135</f>
        <v>1</v>
      </c>
      <c r="P135" s="48">
        <f t="shared" ref="P135:P138" si="50">ROUND(M135*G135,2)</f>
        <v>0</v>
      </c>
      <c r="Q135" s="58"/>
    </row>
    <row r="136" ht="153" customHeight="1" spans="1:17">
      <c r="A136" s="24" t="s">
        <v>344</v>
      </c>
      <c r="B136" s="24" t="s">
        <v>345</v>
      </c>
      <c r="C136" s="24" t="s">
        <v>345</v>
      </c>
      <c r="D136" s="30" t="s">
        <v>198</v>
      </c>
      <c r="E136" s="30" t="s">
        <v>199</v>
      </c>
      <c r="F136" s="31" t="s">
        <v>164</v>
      </c>
      <c r="G136" s="32">
        <v>960</v>
      </c>
      <c r="H136" s="33" t="s">
        <v>158</v>
      </c>
      <c r="I136" s="29"/>
      <c r="J136" s="29"/>
      <c r="K136" s="47"/>
      <c r="L136" s="42"/>
      <c r="M136" s="48">
        <f t="shared" si="48"/>
        <v>0</v>
      </c>
      <c r="N136" s="49">
        <v>3.47</v>
      </c>
      <c r="O136" s="50">
        <f t="shared" si="49"/>
        <v>1</v>
      </c>
      <c r="P136" s="48">
        <f t="shared" si="50"/>
        <v>0</v>
      </c>
      <c r="Q136" s="55"/>
    </row>
    <row r="137" ht="24" spans="1:17">
      <c r="A137" s="24" t="s">
        <v>346</v>
      </c>
      <c r="B137" s="24" t="s">
        <v>347</v>
      </c>
      <c r="C137" s="25"/>
      <c r="D137" s="26"/>
      <c r="E137" s="27"/>
      <c r="F137" s="28"/>
      <c r="G137" s="23"/>
      <c r="H137" s="29"/>
      <c r="I137" s="29"/>
      <c r="J137" s="29"/>
      <c r="K137" s="29"/>
      <c r="L137" s="42"/>
      <c r="M137" s="42"/>
      <c r="N137" s="43"/>
      <c r="O137" s="46"/>
      <c r="P137" s="42"/>
      <c r="Q137" s="55"/>
    </row>
    <row r="138" ht="153" customHeight="1" spans="1:17">
      <c r="A138" s="24" t="s">
        <v>348</v>
      </c>
      <c r="B138" s="24" t="s">
        <v>349</v>
      </c>
      <c r="C138" s="24" t="s">
        <v>349</v>
      </c>
      <c r="D138" s="30" t="s">
        <v>198</v>
      </c>
      <c r="E138" s="30" t="s">
        <v>199</v>
      </c>
      <c r="F138" s="31" t="s">
        <v>164</v>
      </c>
      <c r="G138" s="32">
        <v>420</v>
      </c>
      <c r="H138" s="33" t="s">
        <v>158</v>
      </c>
      <c r="I138" s="29"/>
      <c r="J138" s="29"/>
      <c r="K138" s="47"/>
      <c r="L138" s="42"/>
      <c r="M138" s="48">
        <f t="shared" si="48"/>
        <v>0</v>
      </c>
      <c r="N138" s="49">
        <v>3.47</v>
      </c>
      <c r="O138" s="50">
        <f t="shared" si="49"/>
        <v>1</v>
      </c>
      <c r="P138" s="48">
        <f t="shared" si="50"/>
        <v>0</v>
      </c>
      <c r="Q138" s="55"/>
    </row>
    <row r="139" ht="24" spans="1:17">
      <c r="A139" s="24" t="s">
        <v>350</v>
      </c>
      <c r="B139" s="24" t="s">
        <v>351</v>
      </c>
      <c r="C139" s="25"/>
      <c r="D139" s="26"/>
      <c r="E139" s="27"/>
      <c r="F139" s="28"/>
      <c r="G139" s="23"/>
      <c r="H139" s="29"/>
      <c r="I139" s="29"/>
      <c r="J139" s="29"/>
      <c r="K139" s="29"/>
      <c r="L139" s="42"/>
      <c r="M139" s="42"/>
      <c r="N139" s="43"/>
      <c r="O139" s="46"/>
      <c r="P139" s="42"/>
      <c r="Q139" s="55"/>
    </row>
    <row r="140" ht="153" customHeight="1" spans="1:17">
      <c r="A140" s="24" t="s">
        <v>352</v>
      </c>
      <c r="B140" s="24" t="s">
        <v>353</v>
      </c>
      <c r="C140" s="24" t="s">
        <v>353</v>
      </c>
      <c r="D140" s="30" t="s">
        <v>198</v>
      </c>
      <c r="E140" s="30" t="s">
        <v>199</v>
      </c>
      <c r="F140" s="31" t="s">
        <v>164</v>
      </c>
      <c r="G140" s="32">
        <v>945</v>
      </c>
      <c r="H140" s="33" t="s">
        <v>158</v>
      </c>
      <c r="I140" s="29"/>
      <c r="J140" s="29"/>
      <c r="K140" s="47"/>
      <c r="L140" s="42"/>
      <c r="M140" s="48">
        <f t="shared" ref="M140:M142" si="51">K140+L140</f>
        <v>0</v>
      </c>
      <c r="N140" s="49">
        <v>24.76</v>
      </c>
      <c r="O140" s="50">
        <f t="shared" ref="O140:O142" si="52">(N140-M140)/N140</f>
        <v>1</v>
      </c>
      <c r="P140" s="48">
        <f t="shared" ref="P140:P142" si="53">ROUND(M140*G140,2)</f>
        <v>0</v>
      </c>
      <c r="Q140" s="55"/>
    </row>
    <row r="141" ht="153" customHeight="1" spans="1:17">
      <c r="A141" s="24" t="s">
        <v>354</v>
      </c>
      <c r="B141" s="24" t="s">
        <v>355</v>
      </c>
      <c r="C141" s="24" t="s">
        <v>355</v>
      </c>
      <c r="D141" s="30" t="s">
        <v>198</v>
      </c>
      <c r="E141" s="30" t="s">
        <v>199</v>
      </c>
      <c r="F141" s="31" t="s">
        <v>164</v>
      </c>
      <c r="G141" s="32">
        <v>1975</v>
      </c>
      <c r="H141" s="33" t="s">
        <v>158</v>
      </c>
      <c r="I141" s="29"/>
      <c r="J141" s="29"/>
      <c r="K141" s="47"/>
      <c r="L141" s="42"/>
      <c r="M141" s="48">
        <f t="shared" si="51"/>
        <v>0</v>
      </c>
      <c r="N141" s="49">
        <v>24.76</v>
      </c>
      <c r="O141" s="50">
        <f t="shared" si="52"/>
        <v>1</v>
      </c>
      <c r="P141" s="48">
        <f t="shared" si="53"/>
        <v>0</v>
      </c>
      <c r="Q141" s="55"/>
    </row>
    <row r="142" ht="153" customHeight="1" spans="1:17">
      <c r="A142" s="24" t="s">
        <v>356</v>
      </c>
      <c r="B142" s="24" t="s">
        <v>357</v>
      </c>
      <c r="C142" s="24" t="s">
        <v>357</v>
      </c>
      <c r="D142" s="30" t="s">
        <v>198</v>
      </c>
      <c r="E142" s="30" t="s">
        <v>199</v>
      </c>
      <c r="F142" s="31" t="s">
        <v>164</v>
      </c>
      <c r="G142" s="32">
        <v>21030</v>
      </c>
      <c r="H142" s="33" t="s">
        <v>158</v>
      </c>
      <c r="I142" s="29"/>
      <c r="J142" s="29"/>
      <c r="K142" s="47"/>
      <c r="L142" s="42"/>
      <c r="M142" s="48">
        <f t="shared" si="51"/>
        <v>0</v>
      </c>
      <c r="N142" s="49">
        <v>24.76</v>
      </c>
      <c r="O142" s="50">
        <f t="shared" si="52"/>
        <v>1</v>
      </c>
      <c r="P142" s="48">
        <f t="shared" si="53"/>
        <v>0</v>
      </c>
      <c r="Q142" s="55"/>
    </row>
    <row r="143" ht="24" spans="1:17">
      <c r="A143" s="24" t="s">
        <v>358</v>
      </c>
      <c r="B143" s="24" t="s">
        <v>359</v>
      </c>
      <c r="C143" s="25"/>
      <c r="D143" s="26"/>
      <c r="E143" s="27"/>
      <c r="F143" s="28"/>
      <c r="G143" s="23"/>
      <c r="H143" s="29"/>
      <c r="I143" s="29"/>
      <c r="J143" s="29"/>
      <c r="K143" s="29"/>
      <c r="L143" s="42"/>
      <c r="M143" s="42"/>
      <c r="N143" s="43"/>
      <c r="O143" s="46"/>
      <c r="P143" s="42"/>
      <c r="Q143" s="55"/>
    </row>
    <row r="144" ht="153" customHeight="1" spans="1:17">
      <c r="A144" s="24" t="s">
        <v>360</v>
      </c>
      <c r="B144" s="24" t="s">
        <v>361</v>
      </c>
      <c r="C144" s="24" t="s">
        <v>361</v>
      </c>
      <c r="D144" s="30" t="s">
        <v>198</v>
      </c>
      <c r="E144" s="30" t="s">
        <v>199</v>
      </c>
      <c r="F144" s="31" t="s">
        <v>164</v>
      </c>
      <c r="G144" s="32">
        <v>780</v>
      </c>
      <c r="H144" s="33" t="s">
        <v>158</v>
      </c>
      <c r="I144" s="29"/>
      <c r="J144" s="29"/>
      <c r="K144" s="47"/>
      <c r="L144" s="42"/>
      <c r="M144" s="48">
        <f t="shared" ref="M144:M146" si="54">K144+L144</f>
        <v>0</v>
      </c>
      <c r="N144" s="49">
        <v>3.47</v>
      </c>
      <c r="O144" s="50">
        <f t="shared" ref="O144:O146" si="55">(N144-M144)/N144</f>
        <v>1</v>
      </c>
      <c r="P144" s="48">
        <f t="shared" ref="P144:P146" si="56">ROUND(M144*G144,2)</f>
        <v>0</v>
      </c>
      <c r="Q144" s="55"/>
    </row>
    <row r="145" ht="153" customHeight="1" spans="1:17">
      <c r="A145" s="24" t="s">
        <v>362</v>
      </c>
      <c r="B145" s="24" t="s">
        <v>363</v>
      </c>
      <c r="C145" s="24" t="s">
        <v>363</v>
      </c>
      <c r="D145" s="30" t="s">
        <v>198</v>
      </c>
      <c r="E145" s="30" t="s">
        <v>199</v>
      </c>
      <c r="F145" s="31" t="s">
        <v>164</v>
      </c>
      <c r="G145" s="32">
        <v>4230</v>
      </c>
      <c r="H145" s="33" t="s">
        <v>158</v>
      </c>
      <c r="I145" s="29"/>
      <c r="J145" s="29"/>
      <c r="K145" s="47"/>
      <c r="L145" s="42"/>
      <c r="M145" s="48">
        <f t="shared" si="54"/>
        <v>0</v>
      </c>
      <c r="N145" s="49">
        <v>11.57</v>
      </c>
      <c r="O145" s="50">
        <f t="shared" si="55"/>
        <v>1</v>
      </c>
      <c r="P145" s="48">
        <f t="shared" si="56"/>
        <v>0</v>
      </c>
      <c r="Q145" s="55"/>
    </row>
    <row r="146" ht="153" customHeight="1" spans="1:17">
      <c r="A146" s="24" t="s">
        <v>364</v>
      </c>
      <c r="B146" s="24" t="s">
        <v>365</v>
      </c>
      <c r="C146" s="24" t="s">
        <v>365</v>
      </c>
      <c r="D146" s="30" t="s">
        <v>198</v>
      </c>
      <c r="E146" s="30" t="s">
        <v>199</v>
      </c>
      <c r="F146" s="31" t="s">
        <v>164</v>
      </c>
      <c r="G146" s="32">
        <v>900</v>
      </c>
      <c r="H146" s="33" t="s">
        <v>158</v>
      </c>
      <c r="I146" s="29"/>
      <c r="J146" s="29"/>
      <c r="K146" s="47"/>
      <c r="L146" s="42"/>
      <c r="M146" s="48">
        <f t="shared" si="54"/>
        <v>0</v>
      </c>
      <c r="N146" s="49">
        <v>3.47</v>
      </c>
      <c r="O146" s="50">
        <f t="shared" si="55"/>
        <v>1</v>
      </c>
      <c r="P146" s="48">
        <f t="shared" si="56"/>
        <v>0</v>
      </c>
      <c r="Q146" s="56"/>
    </row>
    <row r="147" ht="24" spans="1:17">
      <c r="A147" s="24" t="s">
        <v>366</v>
      </c>
      <c r="B147" s="24" t="s">
        <v>367</v>
      </c>
      <c r="C147" s="25"/>
      <c r="D147" s="26"/>
      <c r="E147" s="27"/>
      <c r="F147" s="28"/>
      <c r="G147" s="23"/>
      <c r="H147" s="29"/>
      <c r="I147" s="29"/>
      <c r="J147" s="29"/>
      <c r="K147" s="29"/>
      <c r="L147" s="42"/>
      <c r="M147" s="42"/>
      <c r="N147" s="43"/>
      <c r="O147" s="46"/>
      <c r="P147" s="42"/>
      <c r="Q147" s="55"/>
    </row>
    <row r="148" ht="153" customHeight="1" spans="1:17">
      <c r="A148" s="24" t="s">
        <v>368</v>
      </c>
      <c r="B148" s="24" t="s">
        <v>369</v>
      </c>
      <c r="C148" s="24" t="s">
        <v>369</v>
      </c>
      <c r="D148" s="30" t="s">
        <v>198</v>
      </c>
      <c r="E148" s="30" t="s">
        <v>199</v>
      </c>
      <c r="F148" s="31" t="s">
        <v>164</v>
      </c>
      <c r="G148" s="32">
        <v>180</v>
      </c>
      <c r="H148" s="33" t="s">
        <v>158</v>
      </c>
      <c r="I148" s="29"/>
      <c r="J148" s="29"/>
      <c r="K148" s="47"/>
      <c r="L148" s="42"/>
      <c r="M148" s="48">
        <f t="shared" ref="M148:M161" si="57">K148+L148</f>
        <v>0</v>
      </c>
      <c r="N148" s="49">
        <v>16.66</v>
      </c>
      <c r="O148" s="50">
        <f t="shared" ref="O148:O161" si="58">(N148-M148)/N148</f>
        <v>1</v>
      </c>
      <c r="P148" s="48">
        <f t="shared" ref="P148:P161" si="59">ROUND(M148*G148,2)</f>
        <v>0</v>
      </c>
      <c r="Q148" s="55"/>
    </row>
    <row r="149" spans="1:17">
      <c r="A149" s="24" t="s">
        <v>370</v>
      </c>
      <c r="B149" s="24" t="s">
        <v>371</v>
      </c>
      <c r="C149" s="25"/>
      <c r="D149" s="59"/>
      <c r="E149" s="60"/>
      <c r="F149" s="28"/>
      <c r="G149" s="23"/>
      <c r="H149" s="29"/>
      <c r="I149" s="29"/>
      <c r="J149" s="29"/>
      <c r="K149" s="29"/>
      <c r="L149" s="42"/>
      <c r="M149" s="42"/>
      <c r="N149" s="43"/>
      <c r="O149" s="46"/>
      <c r="P149" s="42"/>
      <c r="Q149" s="55"/>
    </row>
    <row r="150" ht="69" customHeight="1" spans="1:17">
      <c r="A150" s="24" t="s">
        <v>372</v>
      </c>
      <c r="B150" s="24" t="s">
        <v>373</v>
      </c>
      <c r="C150" s="24" t="s">
        <v>374</v>
      </c>
      <c r="D150" s="30" t="s">
        <v>375</v>
      </c>
      <c r="E150" s="30" t="s">
        <v>376</v>
      </c>
      <c r="F150" s="31" t="s">
        <v>164</v>
      </c>
      <c r="G150" s="32">
        <v>10</v>
      </c>
      <c r="H150" s="33" t="s">
        <v>29</v>
      </c>
      <c r="I150" s="29"/>
      <c r="J150" s="29"/>
      <c r="K150" s="47"/>
      <c r="L150" s="42"/>
      <c r="M150" s="48">
        <f t="shared" si="57"/>
        <v>0</v>
      </c>
      <c r="N150" s="49">
        <v>2439.65</v>
      </c>
      <c r="O150" s="50">
        <f t="shared" si="58"/>
        <v>1</v>
      </c>
      <c r="P150" s="48">
        <f t="shared" si="59"/>
        <v>0</v>
      </c>
      <c r="Q150" s="55"/>
    </row>
    <row r="151" ht="69" customHeight="1" spans="1:17">
      <c r="A151" s="24" t="s">
        <v>377</v>
      </c>
      <c r="B151" s="24" t="s">
        <v>373</v>
      </c>
      <c r="C151" s="24" t="s">
        <v>378</v>
      </c>
      <c r="D151" s="30" t="s">
        <v>375</v>
      </c>
      <c r="E151" s="30" t="s">
        <v>376</v>
      </c>
      <c r="F151" s="31" t="s">
        <v>164</v>
      </c>
      <c r="G151" s="32">
        <v>20</v>
      </c>
      <c r="H151" s="33" t="s">
        <v>29</v>
      </c>
      <c r="I151" s="29"/>
      <c r="J151" s="29"/>
      <c r="K151" s="47"/>
      <c r="L151" s="42"/>
      <c r="M151" s="48">
        <f t="shared" si="57"/>
        <v>0</v>
      </c>
      <c r="N151" s="49">
        <v>3037.71</v>
      </c>
      <c r="O151" s="50">
        <f t="shared" si="58"/>
        <v>1</v>
      </c>
      <c r="P151" s="48">
        <f t="shared" si="59"/>
        <v>0</v>
      </c>
      <c r="Q151" s="55"/>
    </row>
    <row r="152" ht="69" customHeight="1" spans="1:17">
      <c r="A152" s="24" t="s">
        <v>379</v>
      </c>
      <c r="B152" s="24" t="s">
        <v>373</v>
      </c>
      <c r="C152" s="24" t="s">
        <v>380</v>
      </c>
      <c r="D152" s="30" t="s">
        <v>375</v>
      </c>
      <c r="E152" s="30" t="s">
        <v>376</v>
      </c>
      <c r="F152" s="31" t="s">
        <v>164</v>
      </c>
      <c r="G152" s="32">
        <v>120</v>
      </c>
      <c r="H152" s="33" t="s">
        <v>29</v>
      </c>
      <c r="I152" s="29"/>
      <c r="J152" s="29"/>
      <c r="K152" s="47"/>
      <c r="L152" s="42"/>
      <c r="M152" s="48">
        <f t="shared" si="57"/>
        <v>0</v>
      </c>
      <c r="N152" s="49">
        <v>4278.94</v>
      </c>
      <c r="O152" s="50">
        <f t="shared" si="58"/>
        <v>1</v>
      </c>
      <c r="P152" s="48">
        <f t="shared" si="59"/>
        <v>0</v>
      </c>
      <c r="Q152" s="55"/>
    </row>
    <row r="153" ht="69" customHeight="1" spans="1:17">
      <c r="A153" s="24" t="s">
        <v>381</v>
      </c>
      <c r="B153" s="24" t="s">
        <v>373</v>
      </c>
      <c r="C153" s="24" t="s">
        <v>382</v>
      </c>
      <c r="D153" s="30" t="s">
        <v>375</v>
      </c>
      <c r="E153" s="30" t="s">
        <v>376</v>
      </c>
      <c r="F153" s="31" t="s">
        <v>164</v>
      </c>
      <c r="G153" s="32">
        <v>90</v>
      </c>
      <c r="H153" s="33" t="s">
        <v>29</v>
      </c>
      <c r="I153" s="29"/>
      <c r="J153" s="29"/>
      <c r="K153" s="47"/>
      <c r="L153" s="42"/>
      <c r="M153" s="48">
        <f t="shared" si="57"/>
        <v>0</v>
      </c>
      <c r="N153" s="49">
        <v>4876.99</v>
      </c>
      <c r="O153" s="50">
        <f t="shared" si="58"/>
        <v>1</v>
      </c>
      <c r="P153" s="48">
        <f t="shared" si="59"/>
        <v>0</v>
      </c>
      <c r="Q153" s="55"/>
    </row>
    <row r="154" ht="69" customHeight="1" spans="1:17">
      <c r="A154" s="24" t="s">
        <v>383</v>
      </c>
      <c r="B154" s="24" t="s">
        <v>384</v>
      </c>
      <c r="C154" s="24" t="s">
        <v>385</v>
      </c>
      <c r="D154" s="30" t="s">
        <v>375</v>
      </c>
      <c r="E154" s="30" t="s">
        <v>376</v>
      </c>
      <c r="F154" s="31" t="s">
        <v>164</v>
      </c>
      <c r="G154" s="32">
        <v>264</v>
      </c>
      <c r="H154" s="33" t="s">
        <v>29</v>
      </c>
      <c r="I154" s="29"/>
      <c r="J154" s="29"/>
      <c r="K154" s="47"/>
      <c r="L154" s="42"/>
      <c r="M154" s="48">
        <f t="shared" si="57"/>
        <v>0</v>
      </c>
      <c r="N154" s="49">
        <v>1542.57</v>
      </c>
      <c r="O154" s="50">
        <f t="shared" si="58"/>
        <v>1</v>
      </c>
      <c r="P154" s="48">
        <f t="shared" si="59"/>
        <v>0</v>
      </c>
      <c r="Q154" s="55"/>
    </row>
    <row r="155" ht="69" customHeight="1" spans="1:17">
      <c r="A155" s="24" t="s">
        <v>386</v>
      </c>
      <c r="B155" s="24" t="s">
        <v>384</v>
      </c>
      <c r="C155" s="24" t="s">
        <v>387</v>
      </c>
      <c r="D155" s="30" t="s">
        <v>375</v>
      </c>
      <c r="E155" s="30" t="s">
        <v>376</v>
      </c>
      <c r="F155" s="31" t="s">
        <v>164</v>
      </c>
      <c r="G155" s="32">
        <v>134</v>
      </c>
      <c r="H155" s="33" t="s">
        <v>29</v>
      </c>
      <c r="I155" s="29"/>
      <c r="J155" s="29"/>
      <c r="K155" s="47"/>
      <c r="L155" s="42"/>
      <c r="M155" s="48">
        <f t="shared" si="57"/>
        <v>0</v>
      </c>
      <c r="N155" s="49">
        <v>1931.31</v>
      </c>
      <c r="O155" s="50">
        <f t="shared" si="58"/>
        <v>1</v>
      </c>
      <c r="P155" s="48">
        <f t="shared" si="59"/>
        <v>0</v>
      </c>
      <c r="Q155" s="55"/>
    </row>
    <row r="156" ht="69" customHeight="1" spans="1:17">
      <c r="A156" s="24" t="s">
        <v>388</v>
      </c>
      <c r="B156" s="24" t="s">
        <v>384</v>
      </c>
      <c r="C156" s="24" t="s">
        <v>389</v>
      </c>
      <c r="D156" s="30" t="s">
        <v>375</v>
      </c>
      <c r="E156" s="30" t="s">
        <v>376</v>
      </c>
      <c r="F156" s="31" t="s">
        <v>164</v>
      </c>
      <c r="G156" s="32">
        <v>154</v>
      </c>
      <c r="H156" s="33" t="s">
        <v>29</v>
      </c>
      <c r="I156" s="29"/>
      <c r="J156" s="29"/>
      <c r="K156" s="47"/>
      <c r="L156" s="42"/>
      <c r="M156" s="48">
        <f t="shared" si="57"/>
        <v>0</v>
      </c>
      <c r="N156" s="49">
        <v>2439.65</v>
      </c>
      <c r="O156" s="50">
        <f t="shared" si="58"/>
        <v>1</v>
      </c>
      <c r="P156" s="48">
        <f t="shared" si="59"/>
        <v>0</v>
      </c>
      <c r="Q156" s="55"/>
    </row>
    <row r="157" ht="69" customHeight="1" spans="1:17">
      <c r="A157" s="24" t="s">
        <v>390</v>
      </c>
      <c r="B157" s="24" t="s">
        <v>384</v>
      </c>
      <c r="C157" s="24" t="s">
        <v>391</v>
      </c>
      <c r="D157" s="30" t="s">
        <v>375</v>
      </c>
      <c r="E157" s="30" t="s">
        <v>376</v>
      </c>
      <c r="F157" s="31" t="s">
        <v>164</v>
      </c>
      <c r="G157" s="32">
        <v>180</v>
      </c>
      <c r="H157" s="33" t="s">
        <v>29</v>
      </c>
      <c r="I157" s="29"/>
      <c r="J157" s="29"/>
      <c r="K157" s="47"/>
      <c r="L157" s="42"/>
      <c r="M157" s="48">
        <f t="shared" si="57"/>
        <v>0</v>
      </c>
      <c r="N157" s="49">
        <v>3059.69</v>
      </c>
      <c r="O157" s="50">
        <f t="shared" si="58"/>
        <v>1</v>
      </c>
      <c r="P157" s="48">
        <f t="shared" si="59"/>
        <v>0</v>
      </c>
      <c r="Q157" s="55"/>
    </row>
    <row r="158" ht="69" customHeight="1" spans="1:17">
      <c r="A158" s="24" t="s">
        <v>392</v>
      </c>
      <c r="B158" s="24" t="s">
        <v>384</v>
      </c>
      <c r="C158" s="24" t="s">
        <v>393</v>
      </c>
      <c r="D158" s="30" t="s">
        <v>375</v>
      </c>
      <c r="E158" s="30" t="s">
        <v>376</v>
      </c>
      <c r="F158" s="31" t="s">
        <v>164</v>
      </c>
      <c r="G158" s="32">
        <v>72</v>
      </c>
      <c r="H158" s="33" t="s">
        <v>29</v>
      </c>
      <c r="I158" s="29"/>
      <c r="J158" s="29"/>
      <c r="K158" s="47"/>
      <c r="L158" s="42"/>
      <c r="M158" s="48">
        <f t="shared" si="57"/>
        <v>0</v>
      </c>
      <c r="N158" s="49">
        <v>3807.26</v>
      </c>
      <c r="O158" s="50">
        <f t="shared" si="58"/>
        <v>1</v>
      </c>
      <c r="P158" s="48">
        <f t="shared" si="59"/>
        <v>0</v>
      </c>
      <c r="Q158" s="55"/>
    </row>
    <row r="159" ht="69" customHeight="1" spans="1:17">
      <c r="A159" s="24" t="s">
        <v>394</v>
      </c>
      <c r="B159" s="24" t="s">
        <v>384</v>
      </c>
      <c r="C159" s="24" t="s">
        <v>395</v>
      </c>
      <c r="D159" s="30" t="s">
        <v>375</v>
      </c>
      <c r="E159" s="30" t="s">
        <v>376</v>
      </c>
      <c r="F159" s="31" t="s">
        <v>164</v>
      </c>
      <c r="G159" s="32">
        <v>15</v>
      </c>
      <c r="H159" s="33" t="s">
        <v>29</v>
      </c>
      <c r="I159" s="29"/>
      <c r="J159" s="29"/>
      <c r="K159" s="47"/>
      <c r="L159" s="42"/>
      <c r="M159" s="48">
        <f t="shared" si="57"/>
        <v>0</v>
      </c>
      <c r="N159" s="49">
        <v>4876.99</v>
      </c>
      <c r="O159" s="50">
        <f t="shared" si="58"/>
        <v>1</v>
      </c>
      <c r="P159" s="48">
        <f t="shared" si="59"/>
        <v>0</v>
      </c>
      <c r="Q159" s="55"/>
    </row>
    <row r="160" ht="69" customHeight="1" spans="1:17">
      <c r="A160" s="24" t="s">
        <v>396</v>
      </c>
      <c r="B160" s="24" t="s">
        <v>397</v>
      </c>
      <c r="C160" s="24" t="s">
        <v>398</v>
      </c>
      <c r="D160" s="30" t="s">
        <v>375</v>
      </c>
      <c r="E160" s="30" t="s">
        <v>376</v>
      </c>
      <c r="F160" s="31" t="s">
        <v>164</v>
      </c>
      <c r="G160" s="32">
        <v>81</v>
      </c>
      <c r="H160" s="33" t="s">
        <v>29</v>
      </c>
      <c r="I160" s="29"/>
      <c r="J160" s="29"/>
      <c r="K160" s="47"/>
      <c r="L160" s="42"/>
      <c r="M160" s="48">
        <f t="shared" si="57"/>
        <v>0</v>
      </c>
      <c r="N160" s="49">
        <v>2073.2</v>
      </c>
      <c r="O160" s="50">
        <f t="shared" si="58"/>
        <v>1</v>
      </c>
      <c r="P160" s="48">
        <f t="shared" si="59"/>
        <v>0</v>
      </c>
      <c r="Q160" s="56"/>
    </row>
    <row r="161" ht="69" customHeight="1" spans="1:17">
      <c r="A161" s="24" t="s">
        <v>399</v>
      </c>
      <c r="B161" s="24" t="s">
        <v>373</v>
      </c>
      <c r="C161" s="24" t="s">
        <v>400</v>
      </c>
      <c r="D161" s="30" t="s">
        <v>375</v>
      </c>
      <c r="E161" s="30" t="s">
        <v>376</v>
      </c>
      <c r="F161" s="31" t="s">
        <v>164</v>
      </c>
      <c r="G161" s="32">
        <v>10</v>
      </c>
      <c r="H161" s="33" t="s">
        <v>29</v>
      </c>
      <c r="I161" s="29"/>
      <c r="J161" s="29"/>
      <c r="K161" s="47"/>
      <c r="L161" s="42"/>
      <c r="M161" s="48">
        <f t="shared" si="57"/>
        <v>0</v>
      </c>
      <c r="N161" s="49">
        <v>3807.26</v>
      </c>
      <c r="O161" s="50">
        <f t="shared" si="58"/>
        <v>1</v>
      </c>
      <c r="P161" s="48">
        <f t="shared" si="59"/>
        <v>0</v>
      </c>
      <c r="Q161" s="56"/>
    </row>
    <row r="162" spans="1:17">
      <c r="A162" s="24" t="s">
        <v>401</v>
      </c>
      <c r="B162" s="24" t="s">
        <v>402</v>
      </c>
      <c r="C162" s="25"/>
      <c r="D162" s="26"/>
      <c r="E162" s="27"/>
      <c r="F162" s="28"/>
      <c r="G162" s="23"/>
      <c r="H162" s="29"/>
      <c r="I162" s="29"/>
      <c r="J162" s="29"/>
      <c r="K162" s="29"/>
      <c r="L162" s="42"/>
      <c r="M162" s="42"/>
      <c r="N162" s="43"/>
      <c r="O162" s="46"/>
      <c r="P162" s="42"/>
      <c r="Q162" s="55"/>
    </row>
    <row r="163" ht="24" spans="1:17">
      <c r="A163" s="24" t="s">
        <v>403</v>
      </c>
      <c r="B163" s="24" t="s">
        <v>404</v>
      </c>
      <c r="C163" s="25"/>
      <c r="D163" s="26"/>
      <c r="E163" s="27"/>
      <c r="F163" s="28"/>
      <c r="G163" s="23"/>
      <c r="H163" s="29"/>
      <c r="I163" s="29"/>
      <c r="J163" s="29"/>
      <c r="K163" s="29"/>
      <c r="L163" s="42"/>
      <c r="M163" s="42"/>
      <c r="N163" s="43"/>
      <c r="O163" s="46"/>
      <c r="P163" s="42"/>
      <c r="Q163" s="56"/>
    </row>
    <row r="164" ht="93" customHeight="1" spans="1:17">
      <c r="A164" s="24" t="s">
        <v>405</v>
      </c>
      <c r="B164" s="24" t="s">
        <v>406</v>
      </c>
      <c r="C164" s="24" t="s">
        <v>407</v>
      </c>
      <c r="D164" s="30" t="s">
        <v>408</v>
      </c>
      <c r="E164" s="30" t="s">
        <v>409</v>
      </c>
      <c r="F164" s="31" t="s">
        <v>164</v>
      </c>
      <c r="G164" s="32">
        <v>300</v>
      </c>
      <c r="H164" s="33" t="s">
        <v>158</v>
      </c>
      <c r="I164" s="29"/>
      <c r="J164" s="29"/>
      <c r="K164" s="47"/>
      <c r="L164" s="42"/>
      <c r="M164" s="48">
        <f t="shared" ref="M164:M175" si="60">K164+L164</f>
        <v>0</v>
      </c>
      <c r="N164" s="49">
        <v>19.46</v>
      </c>
      <c r="O164" s="50">
        <f t="shared" ref="O164:O175" si="61">(N164-M164)/N164</f>
        <v>1</v>
      </c>
      <c r="P164" s="48">
        <f t="shared" ref="P164:P175" si="62">ROUND(M164*G164,2)</f>
        <v>0</v>
      </c>
      <c r="Q164" s="55"/>
    </row>
    <row r="165" ht="93" customHeight="1" spans="1:17">
      <c r="A165" s="24" t="s">
        <v>410</v>
      </c>
      <c r="B165" s="24" t="s">
        <v>411</v>
      </c>
      <c r="C165" s="24" t="s">
        <v>412</v>
      </c>
      <c r="D165" s="30" t="s">
        <v>408</v>
      </c>
      <c r="E165" s="30" t="s">
        <v>409</v>
      </c>
      <c r="F165" s="31" t="s">
        <v>164</v>
      </c>
      <c r="G165" s="32">
        <v>400</v>
      </c>
      <c r="H165" s="33" t="s">
        <v>158</v>
      </c>
      <c r="I165" s="29"/>
      <c r="J165" s="29"/>
      <c r="K165" s="47"/>
      <c r="L165" s="42"/>
      <c r="M165" s="48">
        <f t="shared" si="60"/>
        <v>0</v>
      </c>
      <c r="N165" s="49">
        <v>19.46</v>
      </c>
      <c r="O165" s="50">
        <f t="shared" si="61"/>
        <v>1</v>
      </c>
      <c r="P165" s="48">
        <f t="shared" si="62"/>
        <v>0</v>
      </c>
      <c r="Q165" s="55"/>
    </row>
    <row r="166" ht="77" customHeight="1" spans="1:17">
      <c r="A166" s="24" t="s">
        <v>413</v>
      </c>
      <c r="B166" s="24" t="s">
        <v>414</v>
      </c>
      <c r="C166" s="24" t="s">
        <v>415</v>
      </c>
      <c r="D166" s="30" t="s">
        <v>416</v>
      </c>
      <c r="E166" s="30" t="s">
        <v>409</v>
      </c>
      <c r="F166" s="31" t="s">
        <v>164</v>
      </c>
      <c r="G166" s="32">
        <v>820</v>
      </c>
      <c r="H166" s="33" t="s">
        <v>158</v>
      </c>
      <c r="I166" s="29"/>
      <c r="J166" s="29"/>
      <c r="K166" s="47"/>
      <c r="L166" s="42"/>
      <c r="M166" s="48">
        <f t="shared" si="60"/>
        <v>0</v>
      </c>
      <c r="N166" s="49">
        <v>9.19</v>
      </c>
      <c r="O166" s="50">
        <f t="shared" si="61"/>
        <v>1</v>
      </c>
      <c r="P166" s="48">
        <f t="shared" si="62"/>
        <v>0</v>
      </c>
      <c r="Q166" s="56"/>
    </row>
    <row r="167" ht="77" customHeight="1" spans="1:17">
      <c r="A167" s="24" t="s">
        <v>417</v>
      </c>
      <c r="B167" s="24" t="s">
        <v>418</v>
      </c>
      <c r="C167" s="24" t="s">
        <v>419</v>
      </c>
      <c r="D167" s="30" t="s">
        <v>416</v>
      </c>
      <c r="E167" s="30" t="s">
        <v>409</v>
      </c>
      <c r="F167" s="31" t="s">
        <v>164</v>
      </c>
      <c r="G167" s="32">
        <v>150</v>
      </c>
      <c r="H167" s="33" t="s">
        <v>158</v>
      </c>
      <c r="I167" s="29"/>
      <c r="J167" s="29"/>
      <c r="K167" s="47"/>
      <c r="L167" s="42"/>
      <c r="M167" s="48">
        <f t="shared" si="60"/>
        <v>0</v>
      </c>
      <c r="N167" s="49">
        <v>9.19</v>
      </c>
      <c r="O167" s="50">
        <f t="shared" si="61"/>
        <v>1</v>
      </c>
      <c r="P167" s="48">
        <f t="shared" si="62"/>
        <v>0</v>
      </c>
      <c r="Q167" s="55"/>
    </row>
    <row r="168" ht="77" customHeight="1" spans="1:17">
      <c r="A168" s="24" t="s">
        <v>420</v>
      </c>
      <c r="B168" s="24" t="s">
        <v>421</v>
      </c>
      <c r="C168" s="24" t="s">
        <v>422</v>
      </c>
      <c r="D168" s="30" t="s">
        <v>416</v>
      </c>
      <c r="E168" s="30" t="s">
        <v>409</v>
      </c>
      <c r="F168" s="31" t="s">
        <v>164</v>
      </c>
      <c r="G168" s="32">
        <v>10650</v>
      </c>
      <c r="H168" s="33" t="s">
        <v>158</v>
      </c>
      <c r="I168" s="29"/>
      <c r="J168" s="29"/>
      <c r="K168" s="47"/>
      <c r="L168" s="42"/>
      <c r="M168" s="48">
        <f t="shared" si="60"/>
        <v>0</v>
      </c>
      <c r="N168" s="49">
        <v>12</v>
      </c>
      <c r="O168" s="50">
        <f t="shared" si="61"/>
        <v>1</v>
      </c>
      <c r="P168" s="48">
        <f t="shared" si="62"/>
        <v>0</v>
      </c>
      <c r="Q168" s="55"/>
    </row>
    <row r="169" ht="93" customHeight="1" spans="1:17">
      <c r="A169" s="24" t="s">
        <v>423</v>
      </c>
      <c r="B169" s="24" t="s">
        <v>424</v>
      </c>
      <c r="C169" s="24" t="s">
        <v>425</v>
      </c>
      <c r="D169" s="30" t="s">
        <v>408</v>
      </c>
      <c r="E169" s="30" t="s">
        <v>409</v>
      </c>
      <c r="F169" s="31" t="s">
        <v>164</v>
      </c>
      <c r="G169" s="32">
        <v>13613</v>
      </c>
      <c r="H169" s="33" t="s">
        <v>158</v>
      </c>
      <c r="I169" s="29"/>
      <c r="J169" s="29"/>
      <c r="K169" s="47"/>
      <c r="L169" s="42"/>
      <c r="M169" s="48">
        <f t="shared" si="60"/>
        <v>0</v>
      </c>
      <c r="N169" s="49">
        <v>19.46</v>
      </c>
      <c r="O169" s="50">
        <f t="shared" si="61"/>
        <v>1</v>
      </c>
      <c r="P169" s="48">
        <f t="shared" si="62"/>
        <v>0</v>
      </c>
      <c r="Q169" s="55"/>
    </row>
    <row r="170" ht="93" customHeight="1" spans="1:17">
      <c r="A170" s="24" t="s">
        <v>426</v>
      </c>
      <c r="B170" s="24" t="s">
        <v>427</v>
      </c>
      <c r="C170" s="24" t="s">
        <v>428</v>
      </c>
      <c r="D170" s="30" t="s">
        <v>408</v>
      </c>
      <c r="E170" s="30" t="s">
        <v>409</v>
      </c>
      <c r="F170" s="31" t="s">
        <v>164</v>
      </c>
      <c r="G170" s="32">
        <v>77888</v>
      </c>
      <c r="H170" s="33" t="s">
        <v>158</v>
      </c>
      <c r="I170" s="29"/>
      <c r="J170" s="29"/>
      <c r="K170" s="47"/>
      <c r="L170" s="42"/>
      <c r="M170" s="48">
        <f t="shared" si="60"/>
        <v>0</v>
      </c>
      <c r="N170" s="49">
        <v>19.46</v>
      </c>
      <c r="O170" s="50">
        <f t="shared" si="61"/>
        <v>1</v>
      </c>
      <c r="P170" s="48">
        <f t="shared" si="62"/>
        <v>0</v>
      </c>
      <c r="Q170" s="55"/>
    </row>
    <row r="171" ht="93" customHeight="1" spans="1:17">
      <c r="A171" s="24" t="s">
        <v>429</v>
      </c>
      <c r="B171" s="24" t="s">
        <v>430</v>
      </c>
      <c r="C171" s="24" t="s">
        <v>431</v>
      </c>
      <c r="D171" s="30" t="s">
        <v>408</v>
      </c>
      <c r="E171" s="30" t="s">
        <v>409</v>
      </c>
      <c r="F171" s="31" t="s">
        <v>164</v>
      </c>
      <c r="G171" s="32">
        <v>1482</v>
      </c>
      <c r="H171" s="33" t="s">
        <v>158</v>
      </c>
      <c r="I171" s="29"/>
      <c r="J171" s="29"/>
      <c r="K171" s="47"/>
      <c r="L171" s="42"/>
      <c r="M171" s="48">
        <f t="shared" si="60"/>
        <v>0</v>
      </c>
      <c r="N171" s="49">
        <v>33.53</v>
      </c>
      <c r="O171" s="50">
        <f t="shared" si="61"/>
        <v>1</v>
      </c>
      <c r="P171" s="48">
        <f t="shared" si="62"/>
        <v>0</v>
      </c>
      <c r="Q171" s="56"/>
    </row>
    <row r="172" ht="77" customHeight="1" spans="1:17">
      <c r="A172" s="24" t="s">
        <v>432</v>
      </c>
      <c r="B172" s="24" t="s">
        <v>433</v>
      </c>
      <c r="C172" s="24" t="s">
        <v>425</v>
      </c>
      <c r="D172" s="30" t="s">
        <v>416</v>
      </c>
      <c r="E172" s="30" t="s">
        <v>409</v>
      </c>
      <c r="F172" s="31" t="s">
        <v>164</v>
      </c>
      <c r="G172" s="32">
        <v>1708</v>
      </c>
      <c r="H172" s="33" t="s">
        <v>158</v>
      </c>
      <c r="I172" s="29"/>
      <c r="J172" s="29"/>
      <c r="K172" s="47"/>
      <c r="L172" s="42"/>
      <c r="M172" s="48">
        <f t="shared" si="60"/>
        <v>0</v>
      </c>
      <c r="N172" s="49">
        <v>14.26</v>
      </c>
      <c r="O172" s="50">
        <f t="shared" si="61"/>
        <v>1</v>
      </c>
      <c r="P172" s="48">
        <f t="shared" si="62"/>
        <v>0</v>
      </c>
      <c r="Q172" s="56"/>
    </row>
    <row r="173" ht="77" customHeight="1" spans="1:17">
      <c r="A173" s="24" t="s">
        <v>434</v>
      </c>
      <c r="B173" s="24" t="s">
        <v>433</v>
      </c>
      <c r="C173" s="24" t="s">
        <v>435</v>
      </c>
      <c r="D173" s="30" t="s">
        <v>416</v>
      </c>
      <c r="E173" s="30" t="s">
        <v>409</v>
      </c>
      <c r="F173" s="31" t="s">
        <v>164</v>
      </c>
      <c r="G173" s="32">
        <v>36</v>
      </c>
      <c r="H173" s="33" t="s">
        <v>158</v>
      </c>
      <c r="I173" s="29"/>
      <c r="J173" s="29"/>
      <c r="K173" s="47"/>
      <c r="L173" s="42"/>
      <c r="M173" s="48">
        <f t="shared" si="60"/>
        <v>0</v>
      </c>
      <c r="N173" s="49">
        <v>14.26</v>
      </c>
      <c r="O173" s="50">
        <f t="shared" si="61"/>
        <v>1</v>
      </c>
      <c r="P173" s="48">
        <f t="shared" si="62"/>
        <v>0</v>
      </c>
      <c r="Q173" s="55"/>
    </row>
    <row r="174" ht="77" customHeight="1" spans="1:17">
      <c r="A174" s="24" t="s">
        <v>436</v>
      </c>
      <c r="B174" s="24" t="s">
        <v>437</v>
      </c>
      <c r="C174" s="24" t="s">
        <v>438</v>
      </c>
      <c r="D174" s="30" t="s">
        <v>416</v>
      </c>
      <c r="E174" s="30" t="s">
        <v>409</v>
      </c>
      <c r="F174" s="31" t="s">
        <v>164</v>
      </c>
      <c r="G174" s="32">
        <v>2580</v>
      </c>
      <c r="H174" s="33" t="s">
        <v>158</v>
      </c>
      <c r="I174" s="29"/>
      <c r="J174" s="29"/>
      <c r="K174" s="47"/>
      <c r="L174" s="42"/>
      <c r="M174" s="48">
        <f t="shared" si="60"/>
        <v>0</v>
      </c>
      <c r="N174" s="49">
        <v>9.19</v>
      </c>
      <c r="O174" s="50">
        <f t="shared" si="61"/>
        <v>1</v>
      </c>
      <c r="P174" s="48">
        <f t="shared" si="62"/>
        <v>0</v>
      </c>
      <c r="Q174" s="55"/>
    </row>
    <row r="175" ht="77" customHeight="1" spans="1:17">
      <c r="A175" s="24" t="s">
        <v>439</v>
      </c>
      <c r="B175" s="24" t="s">
        <v>437</v>
      </c>
      <c r="C175" s="24" t="s">
        <v>440</v>
      </c>
      <c r="D175" s="30" t="s">
        <v>416</v>
      </c>
      <c r="E175" s="30" t="s">
        <v>409</v>
      </c>
      <c r="F175" s="31" t="s">
        <v>164</v>
      </c>
      <c r="G175" s="32">
        <v>900</v>
      </c>
      <c r="H175" s="33" t="s">
        <v>158</v>
      </c>
      <c r="I175" s="29"/>
      <c r="J175" s="29"/>
      <c r="K175" s="47"/>
      <c r="L175" s="42"/>
      <c r="M175" s="48">
        <f t="shared" si="60"/>
        <v>0</v>
      </c>
      <c r="N175" s="49">
        <v>9.19</v>
      </c>
      <c r="O175" s="50">
        <f t="shared" si="61"/>
        <v>1</v>
      </c>
      <c r="P175" s="48">
        <f t="shared" si="62"/>
        <v>0</v>
      </c>
      <c r="Q175" s="56"/>
    </row>
    <row r="176" spans="1:17">
      <c r="A176" s="24" t="s">
        <v>441</v>
      </c>
      <c r="B176" s="24" t="s">
        <v>442</v>
      </c>
      <c r="C176" s="25"/>
      <c r="D176" s="35"/>
      <c r="E176" s="25"/>
      <c r="F176" s="28"/>
      <c r="G176" s="23"/>
      <c r="H176" s="29"/>
      <c r="I176" s="29"/>
      <c r="J176" s="29"/>
      <c r="K176" s="29"/>
      <c r="L176" s="42"/>
      <c r="M176" s="42"/>
      <c r="N176" s="43"/>
      <c r="O176" s="46"/>
      <c r="P176" s="42"/>
      <c r="Q176" s="56"/>
    </row>
    <row r="177" ht="24" spans="1:17">
      <c r="A177" s="24" t="s">
        <v>443</v>
      </c>
      <c r="B177" s="24" t="s">
        <v>444</v>
      </c>
      <c r="C177" s="25"/>
      <c r="D177" s="26"/>
      <c r="E177" s="27"/>
      <c r="F177" s="28"/>
      <c r="G177" s="23"/>
      <c r="H177" s="29"/>
      <c r="I177" s="29"/>
      <c r="J177" s="29"/>
      <c r="K177" s="29"/>
      <c r="L177" s="42"/>
      <c r="M177" s="42"/>
      <c r="N177" s="43"/>
      <c r="O177" s="46"/>
      <c r="P177" s="42"/>
      <c r="Q177" s="55"/>
    </row>
    <row r="178" ht="82" customHeight="1" spans="1:17">
      <c r="A178" s="24" t="s">
        <v>445</v>
      </c>
      <c r="B178" s="24" t="s">
        <v>446</v>
      </c>
      <c r="C178" s="24" t="s">
        <v>447</v>
      </c>
      <c r="D178" s="30" t="s">
        <v>448</v>
      </c>
      <c r="E178" s="30" t="s">
        <v>449</v>
      </c>
      <c r="F178" s="31" t="s">
        <v>450</v>
      </c>
      <c r="G178" s="32">
        <v>380</v>
      </c>
      <c r="H178" s="33" t="s">
        <v>29</v>
      </c>
      <c r="I178" s="29"/>
      <c r="J178" s="29"/>
      <c r="K178" s="47"/>
      <c r="L178" s="42"/>
      <c r="M178" s="48">
        <f t="shared" ref="M178:M205" si="63">K178+L178</f>
        <v>0</v>
      </c>
      <c r="N178" s="49">
        <v>140.19</v>
      </c>
      <c r="O178" s="50">
        <f t="shared" ref="O178:O205" si="64">(N178-M178)/N178</f>
        <v>1</v>
      </c>
      <c r="P178" s="48">
        <f t="shared" ref="P178:P205" si="65">ROUND(M178*G178,2)</f>
        <v>0</v>
      </c>
      <c r="Q178" s="55"/>
    </row>
    <row r="179" ht="82" customHeight="1" spans="1:17">
      <c r="A179" s="24" t="s">
        <v>451</v>
      </c>
      <c r="B179" s="24" t="s">
        <v>446</v>
      </c>
      <c r="C179" s="24" t="s">
        <v>452</v>
      </c>
      <c r="D179" s="30" t="s">
        <v>448</v>
      </c>
      <c r="E179" s="30" t="s">
        <v>449</v>
      </c>
      <c r="F179" s="31" t="s">
        <v>450</v>
      </c>
      <c r="G179" s="32">
        <v>185</v>
      </c>
      <c r="H179" s="33" t="s">
        <v>29</v>
      </c>
      <c r="I179" s="29"/>
      <c r="J179" s="29"/>
      <c r="K179" s="47"/>
      <c r="L179" s="42"/>
      <c r="M179" s="48">
        <f t="shared" si="63"/>
        <v>0</v>
      </c>
      <c r="N179" s="49">
        <v>126.89</v>
      </c>
      <c r="O179" s="50">
        <f t="shared" si="64"/>
        <v>1</v>
      </c>
      <c r="P179" s="48">
        <f t="shared" si="65"/>
        <v>0</v>
      </c>
      <c r="Q179" s="55"/>
    </row>
    <row r="180" ht="164" customHeight="1" spans="1:17">
      <c r="A180" s="24" t="s">
        <v>453</v>
      </c>
      <c r="B180" s="24" t="s">
        <v>454</v>
      </c>
      <c r="C180" s="24" t="s">
        <v>455</v>
      </c>
      <c r="D180" s="30" t="s">
        <v>456</v>
      </c>
      <c r="E180" s="30" t="s">
        <v>457</v>
      </c>
      <c r="F180" s="31" t="s">
        <v>458</v>
      </c>
      <c r="G180" s="32">
        <v>39</v>
      </c>
      <c r="H180" s="33" t="s">
        <v>29</v>
      </c>
      <c r="I180" s="29"/>
      <c r="J180" s="29"/>
      <c r="K180" s="47"/>
      <c r="L180" s="42"/>
      <c r="M180" s="48">
        <f t="shared" si="63"/>
        <v>0</v>
      </c>
      <c r="N180" s="49">
        <v>1563.56</v>
      </c>
      <c r="O180" s="50">
        <f t="shared" si="64"/>
        <v>1</v>
      </c>
      <c r="P180" s="48">
        <f t="shared" si="65"/>
        <v>0</v>
      </c>
      <c r="Q180" s="55"/>
    </row>
    <row r="181" ht="158" customHeight="1" spans="1:17">
      <c r="A181" s="24" t="s">
        <v>459</v>
      </c>
      <c r="B181" s="24" t="s">
        <v>460</v>
      </c>
      <c r="C181" s="24" t="s">
        <v>461</v>
      </c>
      <c r="D181" s="30" t="s">
        <v>456</v>
      </c>
      <c r="E181" s="30" t="s">
        <v>462</v>
      </c>
      <c r="F181" s="31" t="s">
        <v>458</v>
      </c>
      <c r="G181" s="32">
        <v>138</v>
      </c>
      <c r="H181" s="33" t="s">
        <v>29</v>
      </c>
      <c r="I181" s="29"/>
      <c r="J181" s="29"/>
      <c r="K181" s="47"/>
      <c r="L181" s="42"/>
      <c r="M181" s="48">
        <f t="shared" si="63"/>
        <v>0</v>
      </c>
      <c r="N181" s="49">
        <v>5213.2</v>
      </c>
      <c r="O181" s="50">
        <f t="shared" si="64"/>
        <v>1</v>
      </c>
      <c r="P181" s="48">
        <f t="shared" si="65"/>
        <v>0</v>
      </c>
      <c r="Q181" s="55"/>
    </row>
    <row r="182" ht="74" customHeight="1" spans="1:17">
      <c r="A182" s="24" t="s">
        <v>463</v>
      </c>
      <c r="B182" s="24" t="s">
        <v>464</v>
      </c>
      <c r="C182" s="24" t="s">
        <v>465</v>
      </c>
      <c r="D182" s="61" t="s">
        <v>466</v>
      </c>
      <c r="E182" s="30" t="s">
        <v>467</v>
      </c>
      <c r="F182" s="31" t="s">
        <v>164</v>
      </c>
      <c r="G182" s="32">
        <v>40624</v>
      </c>
      <c r="H182" s="33" t="s">
        <v>158</v>
      </c>
      <c r="I182" s="29"/>
      <c r="J182" s="29"/>
      <c r="K182" s="47"/>
      <c r="L182" s="42"/>
      <c r="M182" s="48">
        <f t="shared" si="63"/>
        <v>0</v>
      </c>
      <c r="N182" s="49">
        <v>14.46</v>
      </c>
      <c r="O182" s="50">
        <f t="shared" si="64"/>
        <v>1</v>
      </c>
      <c r="P182" s="48">
        <f t="shared" si="65"/>
        <v>0</v>
      </c>
      <c r="Q182" s="55"/>
    </row>
    <row r="183" ht="74" customHeight="1" spans="1:17">
      <c r="A183" s="24" t="s">
        <v>468</v>
      </c>
      <c r="B183" s="24" t="s">
        <v>469</v>
      </c>
      <c r="C183" s="24" t="s">
        <v>470</v>
      </c>
      <c r="D183" s="62" t="s">
        <v>471</v>
      </c>
      <c r="E183" s="62" t="s">
        <v>472</v>
      </c>
      <c r="F183" s="31" t="s">
        <v>164</v>
      </c>
      <c r="G183" s="32">
        <v>2006.4</v>
      </c>
      <c r="H183" s="33" t="s">
        <v>158</v>
      </c>
      <c r="I183" s="29"/>
      <c r="J183" s="29"/>
      <c r="K183" s="47"/>
      <c r="L183" s="42"/>
      <c r="M183" s="48">
        <f t="shared" si="63"/>
        <v>0</v>
      </c>
      <c r="N183" s="49">
        <v>11.57</v>
      </c>
      <c r="O183" s="50">
        <f t="shared" si="64"/>
        <v>1</v>
      </c>
      <c r="P183" s="48">
        <f t="shared" si="65"/>
        <v>0</v>
      </c>
      <c r="Q183" s="55"/>
    </row>
    <row r="184" ht="79" customHeight="1" spans="1:17">
      <c r="A184" s="24" t="s">
        <v>473</v>
      </c>
      <c r="B184" s="24" t="s">
        <v>474</v>
      </c>
      <c r="C184" s="24" t="s">
        <v>475</v>
      </c>
      <c r="D184" s="62" t="s">
        <v>476</v>
      </c>
      <c r="E184" s="62" t="s">
        <v>477</v>
      </c>
      <c r="F184" s="31" t="s">
        <v>478</v>
      </c>
      <c r="G184" s="32">
        <v>99.4</v>
      </c>
      <c r="H184" s="33" t="s">
        <v>29</v>
      </c>
      <c r="I184" s="29"/>
      <c r="J184" s="29"/>
      <c r="K184" s="47"/>
      <c r="L184" s="42"/>
      <c r="M184" s="48">
        <f t="shared" si="63"/>
        <v>0</v>
      </c>
      <c r="N184" s="49">
        <v>415.16</v>
      </c>
      <c r="O184" s="50">
        <f t="shared" si="64"/>
        <v>1</v>
      </c>
      <c r="P184" s="48">
        <f t="shared" si="65"/>
        <v>0</v>
      </c>
      <c r="Q184" s="55"/>
    </row>
    <row r="185" ht="74" customHeight="1" spans="1:17">
      <c r="A185" s="24" t="s">
        <v>479</v>
      </c>
      <c r="B185" s="24" t="s">
        <v>480</v>
      </c>
      <c r="C185" s="24" t="s">
        <v>481</v>
      </c>
      <c r="D185" s="62" t="s">
        <v>482</v>
      </c>
      <c r="E185" s="62" t="s">
        <v>483</v>
      </c>
      <c r="F185" s="31" t="s">
        <v>478</v>
      </c>
      <c r="G185" s="32">
        <v>1386</v>
      </c>
      <c r="H185" s="33" t="s">
        <v>29</v>
      </c>
      <c r="I185" s="29"/>
      <c r="J185" s="29"/>
      <c r="K185" s="47"/>
      <c r="L185" s="42"/>
      <c r="M185" s="48">
        <f t="shared" si="63"/>
        <v>0</v>
      </c>
      <c r="N185" s="49">
        <v>131.18</v>
      </c>
      <c r="O185" s="50">
        <f t="shared" si="64"/>
        <v>1</v>
      </c>
      <c r="P185" s="48">
        <f t="shared" si="65"/>
        <v>0</v>
      </c>
      <c r="Q185" s="55"/>
    </row>
    <row r="186" ht="74" customHeight="1" spans="1:17">
      <c r="A186" s="24" t="s">
        <v>484</v>
      </c>
      <c r="B186" s="24" t="s">
        <v>485</v>
      </c>
      <c r="C186" s="24" t="s">
        <v>183</v>
      </c>
      <c r="D186" s="36" t="s">
        <v>486</v>
      </c>
      <c r="E186" s="62" t="s">
        <v>487</v>
      </c>
      <c r="F186" s="31" t="s">
        <v>458</v>
      </c>
      <c r="G186" s="32">
        <v>20</v>
      </c>
      <c r="H186" s="33" t="s">
        <v>29</v>
      </c>
      <c r="I186" s="29"/>
      <c r="J186" s="29"/>
      <c r="K186" s="47"/>
      <c r="L186" s="42"/>
      <c r="M186" s="48">
        <f t="shared" si="63"/>
        <v>0</v>
      </c>
      <c r="N186" s="49">
        <v>39.6</v>
      </c>
      <c r="O186" s="50">
        <f t="shared" si="64"/>
        <v>1</v>
      </c>
      <c r="P186" s="48">
        <f t="shared" si="65"/>
        <v>0</v>
      </c>
      <c r="Q186" s="55"/>
    </row>
    <row r="187" ht="79" customHeight="1" spans="1:17">
      <c r="A187" s="24" t="s">
        <v>488</v>
      </c>
      <c r="B187" s="24" t="s">
        <v>489</v>
      </c>
      <c r="C187" s="24" t="s">
        <v>490</v>
      </c>
      <c r="D187" s="62" t="s">
        <v>491</v>
      </c>
      <c r="E187" s="62" t="s">
        <v>477</v>
      </c>
      <c r="F187" s="31" t="s">
        <v>478</v>
      </c>
      <c r="G187" s="32">
        <v>310</v>
      </c>
      <c r="H187" s="33" t="s">
        <v>29</v>
      </c>
      <c r="I187" s="29"/>
      <c r="J187" s="29"/>
      <c r="K187" s="47"/>
      <c r="L187" s="42"/>
      <c r="M187" s="48">
        <f t="shared" si="63"/>
        <v>0</v>
      </c>
      <c r="N187" s="49">
        <v>415.16</v>
      </c>
      <c r="O187" s="50">
        <f t="shared" si="64"/>
        <v>1</v>
      </c>
      <c r="P187" s="48">
        <f t="shared" si="65"/>
        <v>0</v>
      </c>
      <c r="Q187" s="55"/>
    </row>
    <row r="188" ht="68" customHeight="1" spans="1:17">
      <c r="A188" s="63" t="s">
        <v>492</v>
      </c>
      <c r="B188" s="63" t="s">
        <v>493</v>
      </c>
      <c r="C188" s="24" t="s">
        <v>494</v>
      </c>
      <c r="D188" s="62" t="s">
        <v>495</v>
      </c>
      <c r="E188" s="62" t="s">
        <v>496</v>
      </c>
      <c r="F188" s="31" t="s">
        <v>164</v>
      </c>
      <c r="G188" s="32">
        <v>630</v>
      </c>
      <c r="H188" s="33" t="s">
        <v>29</v>
      </c>
      <c r="I188" s="29"/>
      <c r="J188" s="29"/>
      <c r="K188" s="47"/>
      <c r="L188" s="42"/>
      <c r="M188" s="48">
        <f t="shared" si="63"/>
        <v>0</v>
      </c>
      <c r="N188" s="49">
        <v>15.92</v>
      </c>
      <c r="O188" s="50">
        <f t="shared" si="64"/>
        <v>1</v>
      </c>
      <c r="P188" s="48">
        <f t="shared" si="65"/>
        <v>0</v>
      </c>
      <c r="Q188" s="55"/>
    </row>
    <row r="189" ht="74" customHeight="1" spans="1:17">
      <c r="A189" s="24" t="s">
        <v>497</v>
      </c>
      <c r="B189" s="24" t="s">
        <v>498</v>
      </c>
      <c r="C189" s="24" t="s">
        <v>499</v>
      </c>
      <c r="D189" s="62" t="s">
        <v>448</v>
      </c>
      <c r="E189" s="62" t="s">
        <v>500</v>
      </c>
      <c r="F189" s="31" t="s">
        <v>164</v>
      </c>
      <c r="G189" s="32">
        <v>620</v>
      </c>
      <c r="H189" s="33" t="s">
        <v>29</v>
      </c>
      <c r="I189" s="29"/>
      <c r="J189" s="29"/>
      <c r="K189" s="47"/>
      <c r="L189" s="42"/>
      <c r="M189" s="48">
        <f t="shared" si="63"/>
        <v>0</v>
      </c>
      <c r="N189" s="49">
        <v>49.34</v>
      </c>
      <c r="O189" s="50">
        <f t="shared" si="64"/>
        <v>1</v>
      </c>
      <c r="P189" s="48">
        <f t="shared" si="65"/>
        <v>0</v>
      </c>
      <c r="Q189" s="55"/>
    </row>
    <row r="190" ht="77" customHeight="1" spans="1:17">
      <c r="A190" s="24" t="s">
        <v>501</v>
      </c>
      <c r="B190" s="24" t="s">
        <v>502</v>
      </c>
      <c r="C190" s="24" t="s">
        <v>503</v>
      </c>
      <c r="D190" s="62" t="s">
        <v>504</v>
      </c>
      <c r="E190" s="62" t="s">
        <v>505</v>
      </c>
      <c r="F190" s="31" t="s">
        <v>506</v>
      </c>
      <c r="G190" s="32">
        <v>372</v>
      </c>
      <c r="H190" s="33" t="s">
        <v>29</v>
      </c>
      <c r="I190" s="29"/>
      <c r="J190" s="29"/>
      <c r="K190" s="47"/>
      <c r="L190" s="42"/>
      <c r="M190" s="48">
        <f t="shared" si="63"/>
        <v>0</v>
      </c>
      <c r="N190" s="49">
        <v>12.14</v>
      </c>
      <c r="O190" s="50">
        <f t="shared" si="64"/>
        <v>1</v>
      </c>
      <c r="P190" s="48">
        <f t="shared" si="65"/>
        <v>0</v>
      </c>
      <c r="Q190" s="55"/>
    </row>
    <row r="191" ht="68" customHeight="1" spans="1:17">
      <c r="A191" s="24" t="s">
        <v>507</v>
      </c>
      <c r="B191" s="24" t="s">
        <v>508</v>
      </c>
      <c r="C191" s="24" t="s">
        <v>509</v>
      </c>
      <c r="D191" s="62" t="s">
        <v>510</v>
      </c>
      <c r="E191" s="62" t="s">
        <v>496</v>
      </c>
      <c r="F191" s="31" t="s">
        <v>164</v>
      </c>
      <c r="G191" s="32">
        <v>1072</v>
      </c>
      <c r="H191" s="33" t="s">
        <v>29</v>
      </c>
      <c r="I191" s="29"/>
      <c r="J191" s="29"/>
      <c r="K191" s="47"/>
      <c r="L191" s="42"/>
      <c r="M191" s="48">
        <f t="shared" si="63"/>
        <v>0</v>
      </c>
      <c r="N191" s="49">
        <v>18.92</v>
      </c>
      <c r="O191" s="50">
        <f t="shared" si="64"/>
        <v>1</v>
      </c>
      <c r="P191" s="48">
        <f t="shared" si="65"/>
        <v>0</v>
      </c>
      <c r="Q191" s="55"/>
    </row>
    <row r="192" ht="129" customHeight="1" spans="1:17">
      <c r="A192" s="24" t="s">
        <v>511</v>
      </c>
      <c r="B192" s="24" t="s">
        <v>512</v>
      </c>
      <c r="C192" s="24" t="s">
        <v>513</v>
      </c>
      <c r="D192" s="36" t="s">
        <v>514</v>
      </c>
      <c r="E192" s="62" t="s">
        <v>515</v>
      </c>
      <c r="F192" s="31" t="s">
        <v>164</v>
      </c>
      <c r="G192" s="32">
        <v>35</v>
      </c>
      <c r="H192" s="33" t="s">
        <v>29</v>
      </c>
      <c r="I192" s="29"/>
      <c r="J192" s="29"/>
      <c r="K192" s="47"/>
      <c r="L192" s="42"/>
      <c r="M192" s="48">
        <f t="shared" si="63"/>
        <v>0</v>
      </c>
      <c r="N192" s="49">
        <v>359.06</v>
      </c>
      <c r="O192" s="50">
        <f t="shared" si="64"/>
        <v>1</v>
      </c>
      <c r="P192" s="48">
        <f t="shared" si="65"/>
        <v>0</v>
      </c>
      <c r="Q192" s="55"/>
    </row>
    <row r="193" ht="77" customHeight="1" spans="1:17">
      <c r="A193" s="24" t="s">
        <v>516</v>
      </c>
      <c r="B193" s="24" t="s">
        <v>517</v>
      </c>
      <c r="C193" s="24" t="s">
        <v>518</v>
      </c>
      <c r="D193" s="62" t="s">
        <v>519</v>
      </c>
      <c r="E193" s="62" t="s">
        <v>520</v>
      </c>
      <c r="F193" s="31" t="s">
        <v>458</v>
      </c>
      <c r="G193" s="32">
        <v>18</v>
      </c>
      <c r="H193" s="33" t="s">
        <v>29</v>
      </c>
      <c r="I193" s="29"/>
      <c r="J193" s="29"/>
      <c r="K193" s="47"/>
      <c r="L193" s="42"/>
      <c r="M193" s="48">
        <f t="shared" si="63"/>
        <v>0</v>
      </c>
      <c r="N193" s="49">
        <v>41.47</v>
      </c>
      <c r="O193" s="50">
        <f t="shared" si="64"/>
        <v>1</v>
      </c>
      <c r="P193" s="48">
        <f t="shared" si="65"/>
        <v>0</v>
      </c>
      <c r="Q193" s="55"/>
    </row>
    <row r="194" ht="77" customHeight="1" spans="1:17">
      <c r="A194" s="24" t="s">
        <v>521</v>
      </c>
      <c r="B194" s="24" t="s">
        <v>522</v>
      </c>
      <c r="C194" s="24" t="s">
        <v>523</v>
      </c>
      <c r="D194" s="62" t="s">
        <v>519</v>
      </c>
      <c r="E194" s="62" t="s">
        <v>520</v>
      </c>
      <c r="F194" s="31" t="s">
        <v>458</v>
      </c>
      <c r="G194" s="32">
        <v>48</v>
      </c>
      <c r="H194" s="33" t="s">
        <v>29</v>
      </c>
      <c r="I194" s="29"/>
      <c r="J194" s="29"/>
      <c r="K194" s="47"/>
      <c r="L194" s="42"/>
      <c r="M194" s="48">
        <f t="shared" si="63"/>
        <v>0</v>
      </c>
      <c r="N194" s="49">
        <v>37.61</v>
      </c>
      <c r="O194" s="50">
        <f t="shared" si="64"/>
        <v>1</v>
      </c>
      <c r="P194" s="48">
        <f t="shared" si="65"/>
        <v>0</v>
      </c>
      <c r="Q194" s="55"/>
    </row>
    <row r="195" ht="77" customHeight="1" spans="1:17">
      <c r="A195" s="24" t="s">
        <v>524</v>
      </c>
      <c r="B195" s="24" t="s">
        <v>525</v>
      </c>
      <c r="C195" s="24" t="s">
        <v>526</v>
      </c>
      <c r="D195" s="62" t="s">
        <v>519</v>
      </c>
      <c r="E195" s="62" t="s">
        <v>520</v>
      </c>
      <c r="F195" s="31" t="s">
        <v>458</v>
      </c>
      <c r="G195" s="32">
        <v>18</v>
      </c>
      <c r="H195" s="33" t="s">
        <v>29</v>
      </c>
      <c r="I195" s="29"/>
      <c r="J195" s="29"/>
      <c r="K195" s="47"/>
      <c r="L195" s="42"/>
      <c r="M195" s="48">
        <f t="shared" si="63"/>
        <v>0</v>
      </c>
      <c r="N195" s="49">
        <v>47.26</v>
      </c>
      <c r="O195" s="50">
        <f t="shared" si="64"/>
        <v>1</v>
      </c>
      <c r="P195" s="48">
        <f t="shared" si="65"/>
        <v>0</v>
      </c>
      <c r="Q195" s="55"/>
    </row>
    <row r="196" ht="75" customHeight="1" spans="1:17">
      <c r="A196" s="24" t="s">
        <v>527</v>
      </c>
      <c r="B196" s="24" t="s">
        <v>528</v>
      </c>
      <c r="C196" s="24" t="s">
        <v>529</v>
      </c>
      <c r="D196" s="62" t="s">
        <v>156</v>
      </c>
      <c r="E196" s="62" t="s">
        <v>530</v>
      </c>
      <c r="F196" s="31" t="s">
        <v>458</v>
      </c>
      <c r="G196" s="32">
        <v>104</v>
      </c>
      <c r="H196" s="33" t="s">
        <v>29</v>
      </c>
      <c r="I196" s="29"/>
      <c r="J196" s="29"/>
      <c r="K196" s="47"/>
      <c r="L196" s="42"/>
      <c r="M196" s="48">
        <f t="shared" si="63"/>
        <v>0</v>
      </c>
      <c r="N196" s="49">
        <v>8353.43</v>
      </c>
      <c r="O196" s="50">
        <f t="shared" si="64"/>
        <v>1</v>
      </c>
      <c r="P196" s="48">
        <f t="shared" si="65"/>
        <v>0</v>
      </c>
      <c r="Q196" s="55"/>
    </row>
    <row r="197" ht="97" customHeight="1" spans="1:17">
      <c r="A197" s="24" t="s">
        <v>531</v>
      </c>
      <c r="B197" s="24" t="s">
        <v>532</v>
      </c>
      <c r="C197" s="24" t="s">
        <v>533</v>
      </c>
      <c r="D197" s="62" t="s">
        <v>534</v>
      </c>
      <c r="E197" s="62" t="s">
        <v>535</v>
      </c>
      <c r="F197" s="31" t="s">
        <v>28</v>
      </c>
      <c r="G197" s="32">
        <v>18</v>
      </c>
      <c r="H197" s="33" t="s">
        <v>29</v>
      </c>
      <c r="I197" s="29"/>
      <c r="J197" s="29"/>
      <c r="K197" s="47"/>
      <c r="L197" s="42"/>
      <c r="M197" s="48">
        <f t="shared" si="63"/>
        <v>0</v>
      </c>
      <c r="N197" s="49">
        <v>1057.72</v>
      </c>
      <c r="O197" s="50">
        <f t="shared" si="64"/>
        <v>1</v>
      </c>
      <c r="P197" s="48">
        <f t="shared" si="65"/>
        <v>0</v>
      </c>
      <c r="Q197" s="55"/>
    </row>
    <row r="198" ht="88" customHeight="1" spans="1:17">
      <c r="A198" s="24" t="s">
        <v>536</v>
      </c>
      <c r="B198" s="24" t="s">
        <v>537</v>
      </c>
      <c r="C198" s="63" t="s">
        <v>538</v>
      </c>
      <c r="D198" s="62" t="s">
        <v>539</v>
      </c>
      <c r="E198" s="62" t="s">
        <v>540</v>
      </c>
      <c r="F198" s="31" t="s">
        <v>28</v>
      </c>
      <c r="G198" s="32">
        <v>4</v>
      </c>
      <c r="H198" s="33" t="s">
        <v>29</v>
      </c>
      <c r="I198" s="29"/>
      <c r="J198" s="29"/>
      <c r="K198" s="47"/>
      <c r="L198" s="42"/>
      <c r="M198" s="48">
        <f t="shared" si="63"/>
        <v>0</v>
      </c>
      <c r="N198" s="49">
        <v>12052.75</v>
      </c>
      <c r="O198" s="50">
        <f t="shared" si="64"/>
        <v>1</v>
      </c>
      <c r="P198" s="48">
        <f t="shared" si="65"/>
        <v>0</v>
      </c>
      <c r="Q198" s="55"/>
    </row>
    <row r="199" ht="75" customHeight="1" spans="1:17">
      <c r="A199" s="24" t="s">
        <v>541</v>
      </c>
      <c r="B199" s="24" t="s">
        <v>489</v>
      </c>
      <c r="C199" s="24" t="s">
        <v>542</v>
      </c>
      <c r="D199" s="62" t="s">
        <v>543</v>
      </c>
      <c r="E199" s="62" t="s">
        <v>544</v>
      </c>
      <c r="F199" s="31" t="s">
        <v>506</v>
      </c>
      <c r="G199" s="32">
        <v>304</v>
      </c>
      <c r="H199" s="33" t="s">
        <v>29</v>
      </c>
      <c r="I199" s="29"/>
      <c r="J199" s="29"/>
      <c r="K199" s="47"/>
      <c r="L199" s="42"/>
      <c r="M199" s="48">
        <f t="shared" si="63"/>
        <v>0</v>
      </c>
      <c r="N199" s="49">
        <v>194.13</v>
      </c>
      <c r="O199" s="50">
        <f t="shared" si="64"/>
        <v>1</v>
      </c>
      <c r="P199" s="48">
        <f t="shared" si="65"/>
        <v>0</v>
      </c>
      <c r="Q199" s="55"/>
    </row>
    <row r="200" ht="75" customHeight="1" spans="1:17">
      <c r="A200" s="24" t="s">
        <v>545</v>
      </c>
      <c r="B200" s="24" t="s">
        <v>489</v>
      </c>
      <c r="C200" s="24" t="s">
        <v>546</v>
      </c>
      <c r="D200" s="62" t="s">
        <v>543</v>
      </c>
      <c r="E200" s="62" t="s">
        <v>544</v>
      </c>
      <c r="F200" s="31" t="s">
        <v>506</v>
      </c>
      <c r="G200" s="32">
        <v>1070</v>
      </c>
      <c r="H200" s="33" t="s">
        <v>29</v>
      </c>
      <c r="I200" s="29"/>
      <c r="J200" s="29"/>
      <c r="K200" s="47"/>
      <c r="L200" s="42"/>
      <c r="M200" s="48">
        <f t="shared" si="63"/>
        <v>0</v>
      </c>
      <c r="N200" s="49">
        <v>224</v>
      </c>
      <c r="O200" s="50">
        <f t="shared" si="64"/>
        <v>1</v>
      </c>
      <c r="P200" s="48">
        <f t="shared" si="65"/>
        <v>0</v>
      </c>
      <c r="Q200" s="55"/>
    </row>
    <row r="201" ht="75" customHeight="1" spans="1:17">
      <c r="A201" s="24" t="s">
        <v>547</v>
      </c>
      <c r="B201" s="24" t="s">
        <v>489</v>
      </c>
      <c r="C201" s="24" t="s">
        <v>548</v>
      </c>
      <c r="D201" s="62" t="s">
        <v>543</v>
      </c>
      <c r="E201" s="62" t="s">
        <v>544</v>
      </c>
      <c r="F201" s="31" t="s">
        <v>506</v>
      </c>
      <c r="G201" s="32">
        <v>504</v>
      </c>
      <c r="H201" s="33" t="s">
        <v>29</v>
      </c>
      <c r="I201" s="29"/>
      <c r="J201" s="29"/>
      <c r="K201" s="47"/>
      <c r="L201" s="42"/>
      <c r="M201" s="48">
        <f t="shared" si="63"/>
        <v>0</v>
      </c>
      <c r="N201" s="49">
        <v>293.7</v>
      </c>
      <c r="O201" s="50">
        <f t="shared" si="64"/>
        <v>1</v>
      </c>
      <c r="P201" s="48">
        <f t="shared" si="65"/>
        <v>0</v>
      </c>
      <c r="Q201" s="55"/>
    </row>
    <row r="202" ht="78" customHeight="1" spans="1:17">
      <c r="A202" s="24" t="s">
        <v>549</v>
      </c>
      <c r="B202" s="24" t="s">
        <v>550</v>
      </c>
      <c r="C202" s="24" t="s">
        <v>551</v>
      </c>
      <c r="D202" s="64" t="s">
        <v>552</v>
      </c>
      <c r="E202" s="65" t="s">
        <v>553</v>
      </c>
      <c r="F202" s="31" t="s">
        <v>164</v>
      </c>
      <c r="G202" s="32">
        <v>765</v>
      </c>
      <c r="H202" s="33" t="s">
        <v>29</v>
      </c>
      <c r="I202" s="29"/>
      <c r="J202" s="29"/>
      <c r="K202" s="47"/>
      <c r="L202" s="42"/>
      <c r="M202" s="48">
        <f t="shared" si="63"/>
        <v>0</v>
      </c>
      <c r="N202" s="49">
        <v>104.17</v>
      </c>
      <c r="O202" s="50">
        <f t="shared" si="64"/>
        <v>1</v>
      </c>
      <c r="P202" s="48">
        <f t="shared" si="65"/>
        <v>0</v>
      </c>
      <c r="Q202" s="55"/>
    </row>
    <row r="203" ht="78" customHeight="1" spans="1:17">
      <c r="A203" s="24" t="s">
        <v>554</v>
      </c>
      <c r="B203" s="24" t="s">
        <v>555</v>
      </c>
      <c r="C203" s="24" t="s">
        <v>556</v>
      </c>
      <c r="D203" s="64" t="s">
        <v>552</v>
      </c>
      <c r="E203" s="65" t="s">
        <v>553</v>
      </c>
      <c r="F203" s="31" t="s">
        <v>164</v>
      </c>
      <c r="G203" s="32">
        <v>45</v>
      </c>
      <c r="H203" s="33" t="s">
        <v>29</v>
      </c>
      <c r="I203" s="29"/>
      <c r="J203" s="29"/>
      <c r="K203" s="47"/>
      <c r="L203" s="42"/>
      <c r="M203" s="48">
        <f t="shared" si="63"/>
        <v>0</v>
      </c>
      <c r="N203" s="49">
        <v>289.35</v>
      </c>
      <c r="O203" s="50">
        <f t="shared" si="64"/>
        <v>1</v>
      </c>
      <c r="P203" s="48">
        <f t="shared" si="65"/>
        <v>0</v>
      </c>
      <c r="Q203" s="55"/>
    </row>
    <row r="204" ht="78" customHeight="1" spans="1:17">
      <c r="A204" s="24" t="s">
        <v>557</v>
      </c>
      <c r="B204" s="24" t="s">
        <v>555</v>
      </c>
      <c r="C204" s="24" t="s">
        <v>558</v>
      </c>
      <c r="D204" s="64" t="s">
        <v>552</v>
      </c>
      <c r="E204" s="65" t="s">
        <v>553</v>
      </c>
      <c r="F204" s="31" t="s">
        <v>164</v>
      </c>
      <c r="G204" s="32">
        <v>45</v>
      </c>
      <c r="H204" s="33" t="s">
        <v>29</v>
      </c>
      <c r="I204" s="29"/>
      <c r="J204" s="29"/>
      <c r="K204" s="47"/>
      <c r="L204" s="42"/>
      <c r="M204" s="48">
        <f t="shared" si="63"/>
        <v>0</v>
      </c>
      <c r="N204" s="49">
        <v>217.01</v>
      </c>
      <c r="O204" s="50">
        <f t="shared" si="64"/>
        <v>1</v>
      </c>
      <c r="P204" s="48">
        <f t="shared" si="65"/>
        <v>0</v>
      </c>
      <c r="Q204" s="55"/>
    </row>
    <row r="205" ht="74" customHeight="1" spans="1:17">
      <c r="A205" s="24" t="s">
        <v>559</v>
      </c>
      <c r="B205" s="24" t="s">
        <v>560</v>
      </c>
      <c r="C205" s="24" t="s">
        <v>82</v>
      </c>
      <c r="D205" s="30" t="s">
        <v>83</v>
      </c>
      <c r="E205" s="30" t="s">
        <v>84</v>
      </c>
      <c r="F205" s="31" t="s">
        <v>73</v>
      </c>
      <c r="G205" s="32">
        <v>1</v>
      </c>
      <c r="H205" s="33" t="s">
        <v>29</v>
      </c>
      <c r="I205" s="29"/>
      <c r="J205" s="29"/>
      <c r="K205" s="47"/>
      <c r="L205" s="42"/>
      <c r="M205" s="48">
        <f t="shared" si="63"/>
        <v>0</v>
      </c>
      <c r="N205" s="49">
        <v>230337.35</v>
      </c>
      <c r="O205" s="50">
        <f t="shared" si="64"/>
        <v>1</v>
      </c>
      <c r="P205" s="48">
        <f t="shared" si="65"/>
        <v>0</v>
      </c>
      <c r="Q205" s="55"/>
    </row>
    <row r="206" ht="27" customHeight="1" spans="1:17">
      <c r="A206" s="24" t="s">
        <v>561</v>
      </c>
      <c r="B206" s="24" t="s">
        <v>562</v>
      </c>
      <c r="C206" s="25"/>
      <c r="D206" s="66"/>
      <c r="E206" s="67"/>
      <c r="F206" s="28"/>
      <c r="G206" s="23"/>
      <c r="H206" s="29"/>
      <c r="I206" s="29"/>
      <c r="J206" s="29"/>
      <c r="K206" s="29"/>
      <c r="L206" s="42"/>
      <c r="M206" s="42"/>
      <c r="N206" s="43"/>
      <c r="O206" s="46"/>
      <c r="P206" s="42"/>
      <c r="Q206" s="55"/>
    </row>
    <row r="207" ht="74" customHeight="1" spans="1:17">
      <c r="A207" s="24" t="s">
        <v>563</v>
      </c>
      <c r="B207" s="24" t="s">
        <v>564</v>
      </c>
      <c r="C207" s="24" t="s">
        <v>565</v>
      </c>
      <c r="D207" s="30" t="s">
        <v>83</v>
      </c>
      <c r="E207" s="30" t="s">
        <v>84</v>
      </c>
      <c r="F207" s="31" t="s">
        <v>73</v>
      </c>
      <c r="G207" s="32">
        <v>1</v>
      </c>
      <c r="H207" s="33" t="s">
        <v>29</v>
      </c>
      <c r="I207" s="29"/>
      <c r="J207" s="29"/>
      <c r="K207" s="47"/>
      <c r="L207" s="42"/>
      <c r="M207" s="48">
        <f t="shared" ref="M207:M235" si="66">K207+L207</f>
        <v>0</v>
      </c>
      <c r="N207" s="49">
        <v>52064.73</v>
      </c>
      <c r="O207" s="50">
        <f t="shared" ref="O207:O235" si="67">(N207-M207)/N207</f>
        <v>1</v>
      </c>
      <c r="P207" s="48">
        <f t="shared" ref="P207:P235" si="68">ROUND(M207*G207,2)</f>
        <v>0</v>
      </c>
      <c r="Q207" s="55"/>
    </row>
    <row r="208" ht="74" customHeight="1" spans="1:17">
      <c r="A208" s="24" t="s">
        <v>566</v>
      </c>
      <c r="B208" s="24" t="s">
        <v>564</v>
      </c>
      <c r="C208" s="24" t="s">
        <v>567</v>
      </c>
      <c r="D208" s="30" t="s">
        <v>83</v>
      </c>
      <c r="E208" s="30" t="s">
        <v>84</v>
      </c>
      <c r="F208" s="31" t="s">
        <v>73</v>
      </c>
      <c r="G208" s="32">
        <v>3</v>
      </c>
      <c r="H208" s="33" t="s">
        <v>29</v>
      </c>
      <c r="I208" s="29"/>
      <c r="J208" s="29"/>
      <c r="K208" s="47"/>
      <c r="L208" s="42"/>
      <c r="M208" s="48">
        <f t="shared" si="66"/>
        <v>0</v>
      </c>
      <c r="N208" s="49">
        <v>55353.05</v>
      </c>
      <c r="O208" s="50">
        <f t="shared" si="67"/>
        <v>1</v>
      </c>
      <c r="P208" s="48">
        <f t="shared" si="68"/>
        <v>0</v>
      </c>
      <c r="Q208" s="55"/>
    </row>
    <row r="209" ht="74" customHeight="1" spans="1:17">
      <c r="A209" s="24" t="s">
        <v>568</v>
      </c>
      <c r="B209" s="24" t="s">
        <v>564</v>
      </c>
      <c r="C209" s="24" t="s">
        <v>569</v>
      </c>
      <c r="D209" s="30" t="s">
        <v>83</v>
      </c>
      <c r="E209" s="30" t="s">
        <v>84</v>
      </c>
      <c r="F209" s="31" t="s">
        <v>73</v>
      </c>
      <c r="G209" s="32">
        <v>7</v>
      </c>
      <c r="H209" s="33" t="s">
        <v>29</v>
      </c>
      <c r="I209" s="29"/>
      <c r="J209" s="29"/>
      <c r="K209" s="47"/>
      <c r="L209" s="42"/>
      <c r="M209" s="48">
        <f t="shared" si="66"/>
        <v>0</v>
      </c>
      <c r="N209" s="49">
        <v>63443.17</v>
      </c>
      <c r="O209" s="50">
        <f t="shared" si="67"/>
        <v>1</v>
      </c>
      <c r="P209" s="48">
        <f t="shared" si="68"/>
        <v>0</v>
      </c>
      <c r="Q209" s="55"/>
    </row>
    <row r="210" ht="74" customHeight="1" spans="1:17">
      <c r="A210" s="24" t="s">
        <v>570</v>
      </c>
      <c r="B210" s="24" t="s">
        <v>564</v>
      </c>
      <c r="C210" s="24" t="s">
        <v>571</v>
      </c>
      <c r="D210" s="30" t="s">
        <v>83</v>
      </c>
      <c r="E210" s="30" t="s">
        <v>84</v>
      </c>
      <c r="F210" s="31" t="s">
        <v>73</v>
      </c>
      <c r="G210" s="32">
        <v>6</v>
      </c>
      <c r="H210" s="33" t="s">
        <v>29</v>
      </c>
      <c r="I210" s="29"/>
      <c r="J210" s="29"/>
      <c r="K210" s="47"/>
      <c r="L210" s="42"/>
      <c r="M210" s="48">
        <f t="shared" si="66"/>
        <v>0</v>
      </c>
      <c r="N210" s="49">
        <v>67907.69</v>
      </c>
      <c r="O210" s="50">
        <f t="shared" si="67"/>
        <v>1</v>
      </c>
      <c r="P210" s="48">
        <f t="shared" si="68"/>
        <v>0</v>
      </c>
      <c r="Q210" s="55"/>
    </row>
    <row r="211" ht="74" customHeight="1" spans="1:17">
      <c r="A211" s="24" t="s">
        <v>572</v>
      </c>
      <c r="B211" s="24" t="s">
        <v>564</v>
      </c>
      <c r="C211" s="24" t="s">
        <v>573</v>
      </c>
      <c r="D211" s="30" t="s">
        <v>83</v>
      </c>
      <c r="E211" s="30" t="s">
        <v>84</v>
      </c>
      <c r="F211" s="31" t="s">
        <v>73</v>
      </c>
      <c r="G211" s="32">
        <v>3</v>
      </c>
      <c r="H211" s="33" t="s">
        <v>29</v>
      </c>
      <c r="I211" s="29"/>
      <c r="J211" s="29"/>
      <c r="K211" s="47"/>
      <c r="L211" s="42"/>
      <c r="M211" s="48">
        <f t="shared" si="66"/>
        <v>0</v>
      </c>
      <c r="N211" s="49">
        <v>98055.35</v>
      </c>
      <c r="O211" s="50">
        <f t="shared" si="67"/>
        <v>1</v>
      </c>
      <c r="P211" s="48">
        <f t="shared" si="68"/>
        <v>0</v>
      </c>
      <c r="Q211" s="55"/>
    </row>
    <row r="212" ht="74" customHeight="1" spans="1:17">
      <c r="A212" s="24" t="s">
        <v>574</v>
      </c>
      <c r="B212" s="24" t="s">
        <v>564</v>
      </c>
      <c r="C212" s="24" t="s">
        <v>575</v>
      </c>
      <c r="D212" s="30" t="s">
        <v>83</v>
      </c>
      <c r="E212" s="30" t="s">
        <v>84</v>
      </c>
      <c r="F212" s="31" t="s">
        <v>73</v>
      </c>
      <c r="G212" s="32">
        <v>11</v>
      </c>
      <c r="H212" s="33" t="s">
        <v>29</v>
      </c>
      <c r="I212" s="29"/>
      <c r="J212" s="29"/>
      <c r="K212" s="47"/>
      <c r="L212" s="42"/>
      <c r="M212" s="48">
        <f t="shared" si="66"/>
        <v>0</v>
      </c>
      <c r="N212" s="49">
        <v>103874.79</v>
      </c>
      <c r="O212" s="50">
        <f t="shared" si="67"/>
        <v>1</v>
      </c>
      <c r="P212" s="48">
        <f t="shared" si="68"/>
        <v>0</v>
      </c>
      <c r="Q212" s="55"/>
    </row>
    <row r="213" ht="74" customHeight="1" spans="1:17">
      <c r="A213" s="24" t="s">
        <v>576</v>
      </c>
      <c r="B213" s="24" t="s">
        <v>564</v>
      </c>
      <c r="C213" s="24" t="s">
        <v>577</v>
      </c>
      <c r="D213" s="30" t="s">
        <v>83</v>
      </c>
      <c r="E213" s="30" t="s">
        <v>84</v>
      </c>
      <c r="F213" s="31" t="s">
        <v>73</v>
      </c>
      <c r="G213" s="32">
        <v>7</v>
      </c>
      <c r="H213" s="33" t="s">
        <v>29</v>
      </c>
      <c r="I213" s="29"/>
      <c r="J213" s="29"/>
      <c r="K213" s="47"/>
      <c r="L213" s="42"/>
      <c r="M213" s="48">
        <f t="shared" si="66"/>
        <v>0</v>
      </c>
      <c r="N213" s="49">
        <v>117928.33</v>
      </c>
      <c r="O213" s="50">
        <f t="shared" si="67"/>
        <v>1</v>
      </c>
      <c r="P213" s="48">
        <f t="shared" si="68"/>
        <v>0</v>
      </c>
      <c r="Q213" s="55"/>
    </row>
    <row r="214" ht="74" customHeight="1" spans="1:17">
      <c r="A214" s="24" t="s">
        <v>578</v>
      </c>
      <c r="B214" s="24" t="s">
        <v>564</v>
      </c>
      <c r="C214" s="24" t="s">
        <v>579</v>
      </c>
      <c r="D214" s="30" t="s">
        <v>83</v>
      </c>
      <c r="E214" s="30" t="s">
        <v>84</v>
      </c>
      <c r="F214" s="31" t="s">
        <v>73</v>
      </c>
      <c r="G214" s="32">
        <v>5</v>
      </c>
      <c r="H214" s="33" t="s">
        <v>29</v>
      </c>
      <c r="I214" s="29"/>
      <c r="J214" s="29"/>
      <c r="K214" s="47"/>
      <c r="L214" s="42"/>
      <c r="M214" s="48">
        <f t="shared" si="66"/>
        <v>0</v>
      </c>
      <c r="N214" s="49">
        <v>166134.03</v>
      </c>
      <c r="O214" s="50">
        <f t="shared" si="67"/>
        <v>1</v>
      </c>
      <c r="P214" s="48">
        <f t="shared" si="68"/>
        <v>0</v>
      </c>
      <c r="Q214" s="55"/>
    </row>
    <row r="215" ht="74" customHeight="1" spans="1:17">
      <c r="A215" s="24" t="s">
        <v>580</v>
      </c>
      <c r="B215" s="24" t="s">
        <v>564</v>
      </c>
      <c r="C215" s="24" t="s">
        <v>581</v>
      </c>
      <c r="D215" s="30" t="s">
        <v>83</v>
      </c>
      <c r="E215" s="30" t="s">
        <v>84</v>
      </c>
      <c r="F215" s="31" t="s">
        <v>73</v>
      </c>
      <c r="G215" s="32">
        <v>14</v>
      </c>
      <c r="H215" s="33" t="s">
        <v>29</v>
      </c>
      <c r="I215" s="29"/>
      <c r="J215" s="29"/>
      <c r="K215" s="47"/>
      <c r="L215" s="42"/>
      <c r="M215" s="48">
        <f t="shared" si="66"/>
        <v>0</v>
      </c>
      <c r="N215" s="49">
        <v>137198.18</v>
      </c>
      <c r="O215" s="50">
        <f t="shared" si="67"/>
        <v>1</v>
      </c>
      <c r="P215" s="48">
        <f t="shared" si="68"/>
        <v>0</v>
      </c>
      <c r="Q215" s="55"/>
    </row>
    <row r="216" ht="74" customHeight="1" spans="1:17">
      <c r="A216" s="24" t="s">
        <v>582</v>
      </c>
      <c r="B216" s="24" t="s">
        <v>564</v>
      </c>
      <c r="C216" s="24" t="s">
        <v>583</v>
      </c>
      <c r="D216" s="30" t="s">
        <v>83</v>
      </c>
      <c r="E216" s="30" t="s">
        <v>84</v>
      </c>
      <c r="F216" s="31" t="s">
        <v>73</v>
      </c>
      <c r="G216" s="32">
        <v>4</v>
      </c>
      <c r="H216" s="33" t="s">
        <v>29</v>
      </c>
      <c r="I216" s="29"/>
      <c r="J216" s="29"/>
      <c r="K216" s="47"/>
      <c r="L216" s="42"/>
      <c r="M216" s="48">
        <f t="shared" si="66"/>
        <v>0</v>
      </c>
      <c r="N216" s="49">
        <v>84878.89</v>
      </c>
      <c r="O216" s="50">
        <f t="shared" si="67"/>
        <v>1</v>
      </c>
      <c r="P216" s="48">
        <f t="shared" si="68"/>
        <v>0</v>
      </c>
      <c r="Q216" s="55"/>
    </row>
    <row r="217" ht="74" customHeight="1" spans="1:17">
      <c r="A217" s="24" t="s">
        <v>584</v>
      </c>
      <c r="B217" s="24" t="s">
        <v>564</v>
      </c>
      <c r="C217" s="24" t="s">
        <v>585</v>
      </c>
      <c r="D217" s="30" t="s">
        <v>83</v>
      </c>
      <c r="E217" s="30" t="s">
        <v>84</v>
      </c>
      <c r="F217" s="31" t="s">
        <v>73</v>
      </c>
      <c r="G217" s="32">
        <v>1</v>
      </c>
      <c r="H217" s="33" t="s">
        <v>29</v>
      </c>
      <c r="I217" s="29"/>
      <c r="J217" s="29"/>
      <c r="K217" s="47"/>
      <c r="L217" s="42"/>
      <c r="M217" s="48">
        <f t="shared" si="66"/>
        <v>0</v>
      </c>
      <c r="N217" s="49">
        <v>75859.86</v>
      </c>
      <c r="O217" s="50">
        <f t="shared" si="67"/>
        <v>1</v>
      </c>
      <c r="P217" s="48">
        <f t="shared" si="68"/>
        <v>0</v>
      </c>
      <c r="Q217" s="55"/>
    </row>
    <row r="218" ht="72" spans="1:17">
      <c r="A218" s="24" t="s">
        <v>586</v>
      </c>
      <c r="B218" s="24" t="s">
        <v>587</v>
      </c>
      <c r="C218" s="24" t="s">
        <v>588</v>
      </c>
      <c r="D218" s="30" t="s">
        <v>117</v>
      </c>
      <c r="E218" s="30" t="s">
        <v>118</v>
      </c>
      <c r="F218" s="31" t="s">
        <v>73</v>
      </c>
      <c r="G218" s="32">
        <v>1</v>
      </c>
      <c r="H218" s="33" t="s">
        <v>29</v>
      </c>
      <c r="I218" s="29"/>
      <c r="J218" s="29"/>
      <c r="K218" s="47"/>
      <c r="L218" s="42"/>
      <c r="M218" s="48">
        <f t="shared" si="66"/>
        <v>0</v>
      </c>
      <c r="N218" s="49">
        <v>789758.05</v>
      </c>
      <c r="O218" s="50">
        <f t="shared" si="67"/>
        <v>1</v>
      </c>
      <c r="P218" s="48">
        <f t="shared" si="68"/>
        <v>0</v>
      </c>
      <c r="Q218" s="55"/>
    </row>
    <row r="219" ht="153" customHeight="1" spans="1:17">
      <c r="A219" s="24" t="s">
        <v>589</v>
      </c>
      <c r="B219" s="24" t="s">
        <v>590</v>
      </c>
      <c r="C219" s="24" t="s">
        <v>590</v>
      </c>
      <c r="D219" s="30" t="s">
        <v>198</v>
      </c>
      <c r="E219" s="30" t="s">
        <v>199</v>
      </c>
      <c r="F219" s="31" t="s">
        <v>164</v>
      </c>
      <c r="G219" s="32">
        <v>50</v>
      </c>
      <c r="H219" s="33" t="s">
        <v>158</v>
      </c>
      <c r="I219" s="29"/>
      <c r="J219" s="29"/>
      <c r="K219" s="47"/>
      <c r="L219" s="42"/>
      <c r="M219" s="48">
        <f t="shared" si="66"/>
        <v>0</v>
      </c>
      <c r="N219" s="49">
        <v>54.96</v>
      </c>
      <c r="O219" s="50">
        <f t="shared" si="67"/>
        <v>1</v>
      </c>
      <c r="P219" s="48">
        <f t="shared" si="68"/>
        <v>0</v>
      </c>
      <c r="Q219" s="55"/>
    </row>
    <row r="220" ht="153" customHeight="1" spans="1:17">
      <c r="A220" s="24" t="s">
        <v>591</v>
      </c>
      <c r="B220" s="24" t="s">
        <v>592</v>
      </c>
      <c r="C220" s="24" t="s">
        <v>592</v>
      </c>
      <c r="D220" s="30" t="s">
        <v>198</v>
      </c>
      <c r="E220" s="30" t="s">
        <v>199</v>
      </c>
      <c r="F220" s="31" t="s">
        <v>164</v>
      </c>
      <c r="G220" s="32">
        <v>150</v>
      </c>
      <c r="H220" s="33" t="s">
        <v>158</v>
      </c>
      <c r="I220" s="29"/>
      <c r="J220" s="29"/>
      <c r="K220" s="47"/>
      <c r="L220" s="42"/>
      <c r="M220" s="48">
        <f t="shared" si="66"/>
        <v>0</v>
      </c>
      <c r="N220" s="49">
        <v>33.32</v>
      </c>
      <c r="O220" s="50">
        <f t="shared" si="67"/>
        <v>1</v>
      </c>
      <c r="P220" s="48">
        <f t="shared" si="68"/>
        <v>0</v>
      </c>
      <c r="Q220" s="55"/>
    </row>
    <row r="221" ht="153" customHeight="1" spans="1:17">
      <c r="A221" s="24" t="s">
        <v>593</v>
      </c>
      <c r="B221" s="24" t="s">
        <v>594</v>
      </c>
      <c r="C221" s="24" t="s">
        <v>594</v>
      </c>
      <c r="D221" s="30" t="s">
        <v>198</v>
      </c>
      <c r="E221" s="30" t="s">
        <v>199</v>
      </c>
      <c r="F221" s="31" t="s">
        <v>164</v>
      </c>
      <c r="G221" s="32">
        <v>9060</v>
      </c>
      <c r="H221" s="33" t="s">
        <v>158</v>
      </c>
      <c r="I221" s="29"/>
      <c r="J221" s="29"/>
      <c r="K221" s="47"/>
      <c r="L221" s="42"/>
      <c r="M221" s="48">
        <f t="shared" si="66"/>
        <v>0</v>
      </c>
      <c r="N221" s="49">
        <v>25.69</v>
      </c>
      <c r="O221" s="50">
        <f t="shared" si="67"/>
        <v>1</v>
      </c>
      <c r="P221" s="48">
        <f t="shared" si="68"/>
        <v>0</v>
      </c>
      <c r="Q221" s="55"/>
    </row>
    <row r="222" ht="153" customHeight="1" spans="1:17">
      <c r="A222" s="24" t="s">
        <v>595</v>
      </c>
      <c r="B222" s="24" t="s">
        <v>596</v>
      </c>
      <c r="C222" s="24" t="s">
        <v>596</v>
      </c>
      <c r="D222" s="30" t="s">
        <v>198</v>
      </c>
      <c r="E222" s="30" t="s">
        <v>199</v>
      </c>
      <c r="F222" s="31" t="s">
        <v>164</v>
      </c>
      <c r="G222" s="32">
        <v>10620</v>
      </c>
      <c r="H222" s="33" t="s">
        <v>158</v>
      </c>
      <c r="I222" s="29"/>
      <c r="J222" s="29"/>
      <c r="K222" s="47"/>
      <c r="L222" s="42"/>
      <c r="M222" s="48">
        <f t="shared" si="66"/>
        <v>0</v>
      </c>
      <c r="N222" s="49">
        <v>37.26</v>
      </c>
      <c r="O222" s="50">
        <f t="shared" si="67"/>
        <v>1</v>
      </c>
      <c r="P222" s="48">
        <f t="shared" si="68"/>
        <v>0</v>
      </c>
      <c r="Q222" s="55"/>
    </row>
    <row r="223" ht="69" customHeight="1" spans="1:17">
      <c r="A223" s="24" t="s">
        <v>597</v>
      </c>
      <c r="B223" s="24" t="s">
        <v>373</v>
      </c>
      <c r="C223" s="24" t="s">
        <v>598</v>
      </c>
      <c r="D223" s="30" t="s">
        <v>375</v>
      </c>
      <c r="E223" s="30" t="s">
        <v>376</v>
      </c>
      <c r="F223" s="31" t="s">
        <v>164</v>
      </c>
      <c r="G223" s="32">
        <v>30</v>
      </c>
      <c r="H223" s="33" t="s">
        <v>29</v>
      </c>
      <c r="I223" s="29"/>
      <c r="J223" s="29"/>
      <c r="K223" s="47"/>
      <c r="L223" s="42"/>
      <c r="M223" s="48">
        <f t="shared" si="66"/>
        <v>0</v>
      </c>
      <c r="N223" s="49">
        <v>7327.08</v>
      </c>
      <c r="O223" s="50">
        <f t="shared" si="67"/>
        <v>1</v>
      </c>
      <c r="P223" s="48">
        <f t="shared" si="68"/>
        <v>0</v>
      </c>
      <c r="Q223" s="55"/>
    </row>
    <row r="224" ht="68" customHeight="1" spans="1:17">
      <c r="A224" s="24" t="s">
        <v>599</v>
      </c>
      <c r="B224" s="24" t="s">
        <v>600</v>
      </c>
      <c r="C224" s="24" t="s">
        <v>601</v>
      </c>
      <c r="D224" s="30" t="s">
        <v>495</v>
      </c>
      <c r="E224" s="30" t="s">
        <v>496</v>
      </c>
      <c r="F224" s="31" t="s">
        <v>164</v>
      </c>
      <c r="G224" s="32">
        <v>86915</v>
      </c>
      <c r="H224" s="33" t="s">
        <v>29</v>
      </c>
      <c r="I224" s="29"/>
      <c r="J224" s="29"/>
      <c r="K224" s="47"/>
      <c r="L224" s="42"/>
      <c r="M224" s="48">
        <f t="shared" si="66"/>
        <v>0</v>
      </c>
      <c r="N224" s="49">
        <v>19.02</v>
      </c>
      <c r="O224" s="50">
        <f t="shared" si="67"/>
        <v>1</v>
      </c>
      <c r="P224" s="48">
        <f t="shared" si="68"/>
        <v>0</v>
      </c>
      <c r="Q224" s="55"/>
    </row>
    <row r="225" ht="68" customHeight="1" spans="1:17">
      <c r="A225" s="24" t="s">
        <v>602</v>
      </c>
      <c r="B225" s="24" t="s">
        <v>600</v>
      </c>
      <c r="C225" s="24" t="s">
        <v>603</v>
      </c>
      <c r="D225" s="30" t="s">
        <v>495</v>
      </c>
      <c r="E225" s="30" t="s">
        <v>496</v>
      </c>
      <c r="F225" s="31" t="s">
        <v>164</v>
      </c>
      <c r="G225" s="32">
        <v>690</v>
      </c>
      <c r="H225" s="33" t="s">
        <v>29</v>
      </c>
      <c r="I225" s="29"/>
      <c r="J225" s="29"/>
      <c r="K225" s="47"/>
      <c r="L225" s="42"/>
      <c r="M225" s="48">
        <f t="shared" si="66"/>
        <v>0</v>
      </c>
      <c r="N225" s="49">
        <v>13.72</v>
      </c>
      <c r="O225" s="50">
        <f t="shared" si="67"/>
        <v>1</v>
      </c>
      <c r="P225" s="48">
        <f t="shared" si="68"/>
        <v>0</v>
      </c>
      <c r="Q225" s="55"/>
    </row>
    <row r="226" ht="68" customHeight="1" spans="1:17">
      <c r="A226" s="24" t="s">
        <v>604</v>
      </c>
      <c r="B226" s="24" t="s">
        <v>605</v>
      </c>
      <c r="C226" s="24" t="s">
        <v>606</v>
      </c>
      <c r="D226" s="30" t="s">
        <v>495</v>
      </c>
      <c r="E226" s="30" t="s">
        <v>496</v>
      </c>
      <c r="F226" s="31" t="s">
        <v>164</v>
      </c>
      <c r="G226" s="32">
        <v>3380</v>
      </c>
      <c r="H226" s="33" t="s">
        <v>29</v>
      </c>
      <c r="I226" s="29"/>
      <c r="J226" s="29"/>
      <c r="K226" s="47"/>
      <c r="L226" s="42"/>
      <c r="M226" s="48">
        <f t="shared" si="66"/>
        <v>0</v>
      </c>
      <c r="N226" s="49">
        <v>15.92</v>
      </c>
      <c r="O226" s="50">
        <f t="shared" si="67"/>
        <v>1</v>
      </c>
      <c r="P226" s="48">
        <f t="shared" si="68"/>
        <v>0</v>
      </c>
      <c r="Q226" s="55"/>
    </row>
    <row r="227" ht="71" customHeight="1" spans="1:17">
      <c r="A227" s="24" t="s">
        <v>607</v>
      </c>
      <c r="B227" s="24" t="s">
        <v>608</v>
      </c>
      <c r="C227" s="24" t="s">
        <v>609</v>
      </c>
      <c r="D227" s="30" t="s">
        <v>610</v>
      </c>
      <c r="E227" s="30" t="s">
        <v>611</v>
      </c>
      <c r="F227" s="31" t="s">
        <v>506</v>
      </c>
      <c r="G227" s="32">
        <v>28</v>
      </c>
      <c r="H227" s="33" t="s">
        <v>158</v>
      </c>
      <c r="I227" s="29"/>
      <c r="J227" s="29"/>
      <c r="K227" s="47"/>
      <c r="L227" s="42"/>
      <c r="M227" s="48">
        <f t="shared" si="66"/>
        <v>0</v>
      </c>
      <c r="N227" s="49">
        <v>17.48</v>
      </c>
      <c r="O227" s="50">
        <f t="shared" si="67"/>
        <v>1</v>
      </c>
      <c r="P227" s="48">
        <f t="shared" si="68"/>
        <v>0</v>
      </c>
      <c r="Q227" s="55"/>
    </row>
    <row r="228" ht="87" customHeight="1" spans="1:17">
      <c r="A228" s="24" t="s">
        <v>612</v>
      </c>
      <c r="B228" s="24" t="s">
        <v>613</v>
      </c>
      <c r="C228" s="24" t="s">
        <v>614</v>
      </c>
      <c r="D228" s="30" t="s">
        <v>615</v>
      </c>
      <c r="E228" s="30" t="s">
        <v>616</v>
      </c>
      <c r="F228" s="31" t="s">
        <v>617</v>
      </c>
      <c r="G228" s="32">
        <v>6</v>
      </c>
      <c r="H228" s="33" t="s">
        <v>29</v>
      </c>
      <c r="I228" s="29"/>
      <c r="J228" s="29"/>
      <c r="K228" s="47"/>
      <c r="L228" s="42"/>
      <c r="M228" s="48">
        <f t="shared" si="66"/>
        <v>0</v>
      </c>
      <c r="N228" s="49">
        <v>4440.33</v>
      </c>
      <c r="O228" s="50">
        <f t="shared" si="67"/>
        <v>1</v>
      </c>
      <c r="P228" s="48">
        <f t="shared" si="68"/>
        <v>0</v>
      </c>
      <c r="Q228" s="55"/>
    </row>
    <row r="229" ht="72" customHeight="1" spans="1:17">
      <c r="A229" s="24" t="s">
        <v>618</v>
      </c>
      <c r="B229" s="24" t="s">
        <v>619</v>
      </c>
      <c r="C229" s="24" t="s">
        <v>620</v>
      </c>
      <c r="D229" s="30" t="s">
        <v>621</v>
      </c>
      <c r="E229" s="30" t="s">
        <v>622</v>
      </c>
      <c r="F229" s="31" t="s">
        <v>28</v>
      </c>
      <c r="G229" s="32">
        <v>1168</v>
      </c>
      <c r="H229" s="33" t="s">
        <v>29</v>
      </c>
      <c r="I229" s="29"/>
      <c r="J229" s="29"/>
      <c r="K229" s="47"/>
      <c r="L229" s="42"/>
      <c r="M229" s="48">
        <f t="shared" si="66"/>
        <v>0</v>
      </c>
      <c r="N229" s="49">
        <v>43.02</v>
      </c>
      <c r="O229" s="50">
        <f t="shared" si="67"/>
        <v>1</v>
      </c>
      <c r="P229" s="48">
        <f t="shared" si="68"/>
        <v>0</v>
      </c>
      <c r="Q229" s="55"/>
    </row>
    <row r="230" ht="72" customHeight="1" spans="1:17">
      <c r="A230" s="24" t="s">
        <v>623</v>
      </c>
      <c r="B230" s="24" t="s">
        <v>619</v>
      </c>
      <c r="C230" s="24" t="s">
        <v>624</v>
      </c>
      <c r="D230" s="30" t="s">
        <v>621</v>
      </c>
      <c r="E230" s="30" t="s">
        <v>622</v>
      </c>
      <c r="F230" s="31" t="s">
        <v>28</v>
      </c>
      <c r="G230" s="32">
        <v>21936</v>
      </c>
      <c r="H230" s="33" t="s">
        <v>29</v>
      </c>
      <c r="I230" s="29"/>
      <c r="J230" s="29"/>
      <c r="K230" s="47"/>
      <c r="L230" s="42"/>
      <c r="M230" s="48">
        <f t="shared" si="66"/>
        <v>0</v>
      </c>
      <c r="N230" s="49">
        <v>64.62</v>
      </c>
      <c r="O230" s="50">
        <f t="shared" si="67"/>
        <v>1</v>
      </c>
      <c r="P230" s="48">
        <f t="shared" si="68"/>
        <v>0</v>
      </c>
      <c r="Q230" s="55"/>
    </row>
    <row r="231" ht="72" customHeight="1" spans="1:17">
      <c r="A231" s="24" t="s">
        <v>625</v>
      </c>
      <c r="B231" s="24" t="s">
        <v>619</v>
      </c>
      <c r="C231" s="24" t="s">
        <v>626</v>
      </c>
      <c r="D231" s="30" t="s">
        <v>621</v>
      </c>
      <c r="E231" s="30" t="s">
        <v>622</v>
      </c>
      <c r="F231" s="31" t="s">
        <v>28</v>
      </c>
      <c r="G231" s="32">
        <v>68583</v>
      </c>
      <c r="H231" s="33" t="s">
        <v>29</v>
      </c>
      <c r="I231" s="29"/>
      <c r="J231" s="29"/>
      <c r="K231" s="47"/>
      <c r="L231" s="42"/>
      <c r="M231" s="48">
        <f t="shared" si="66"/>
        <v>0</v>
      </c>
      <c r="N231" s="49">
        <v>81.02</v>
      </c>
      <c r="O231" s="50">
        <f t="shared" si="67"/>
        <v>1</v>
      </c>
      <c r="P231" s="48">
        <f t="shared" si="68"/>
        <v>0</v>
      </c>
      <c r="Q231" s="55"/>
    </row>
    <row r="232" ht="72" customHeight="1" spans="1:17">
      <c r="A232" s="24" t="s">
        <v>627</v>
      </c>
      <c r="B232" s="24" t="s">
        <v>619</v>
      </c>
      <c r="C232" s="24" t="s">
        <v>628</v>
      </c>
      <c r="D232" s="30" t="s">
        <v>621</v>
      </c>
      <c r="E232" s="30" t="s">
        <v>622</v>
      </c>
      <c r="F232" s="31" t="s">
        <v>28</v>
      </c>
      <c r="G232" s="32">
        <v>8671</v>
      </c>
      <c r="H232" s="33" t="s">
        <v>29</v>
      </c>
      <c r="I232" s="29"/>
      <c r="J232" s="29"/>
      <c r="K232" s="47"/>
      <c r="L232" s="42"/>
      <c r="M232" s="48">
        <f t="shared" si="66"/>
        <v>0</v>
      </c>
      <c r="N232" s="49">
        <v>92.59</v>
      </c>
      <c r="O232" s="50">
        <f t="shared" si="67"/>
        <v>1</v>
      </c>
      <c r="P232" s="48">
        <f t="shared" si="68"/>
        <v>0</v>
      </c>
      <c r="Q232" s="55"/>
    </row>
    <row r="233" ht="72" customHeight="1" spans="1:17">
      <c r="A233" s="24" t="s">
        <v>629</v>
      </c>
      <c r="B233" s="24" t="s">
        <v>619</v>
      </c>
      <c r="C233" s="24" t="s">
        <v>630</v>
      </c>
      <c r="D233" s="30" t="s">
        <v>621</v>
      </c>
      <c r="E233" s="30" t="s">
        <v>622</v>
      </c>
      <c r="F233" s="31" t="s">
        <v>28</v>
      </c>
      <c r="G233" s="32">
        <v>66</v>
      </c>
      <c r="H233" s="33" t="s">
        <v>29</v>
      </c>
      <c r="I233" s="29"/>
      <c r="J233" s="29"/>
      <c r="K233" s="47"/>
      <c r="L233" s="42"/>
      <c r="M233" s="48">
        <f t="shared" si="66"/>
        <v>0</v>
      </c>
      <c r="N233" s="49">
        <v>92.59</v>
      </c>
      <c r="O233" s="50">
        <f t="shared" si="67"/>
        <v>1</v>
      </c>
      <c r="P233" s="48">
        <f t="shared" si="68"/>
        <v>0</v>
      </c>
      <c r="Q233" s="55"/>
    </row>
    <row r="234" ht="72" customHeight="1" spans="1:17">
      <c r="A234" s="24" t="s">
        <v>631</v>
      </c>
      <c r="B234" s="24" t="s">
        <v>632</v>
      </c>
      <c r="C234" s="24" t="s">
        <v>183</v>
      </c>
      <c r="D234" s="30" t="s">
        <v>633</v>
      </c>
      <c r="E234" s="30" t="s">
        <v>622</v>
      </c>
      <c r="F234" s="31" t="s">
        <v>634</v>
      </c>
      <c r="G234" s="32">
        <v>723</v>
      </c>
      <c r="H234" s="33" t="s">
        <v>29</v>
      </c>
      <c r="I234" s="29"/>
      <c r="J234" s="29"/>
      <c r="K234" s="47"/>
      <c r="L234" s="42"/>
      <c r="M234" s="48">
        <f t="shared" si="66"/>
        <v>0</v>
      </c>
      <c r="N234" s="49">
        <v>81.02</v>
      </c>
      <c r="O234" s="50">
        <f t="shared" si="67"/>
        <v>1</v>
      </c>
      <c r="P234" s="48">
        <f t="shared" si="68"/>
        <v>0</v>
      </c>
      <c r="Q234" s="55"/>
    </row>
    <row r="235" ht="72" customHeight="1" spans="1:17">
      <c r="A235" s="24" t="s">
        <v>635</v>
      </c>
      <c r="B235" s="24" t="s">
        <v>636</v>
      </c>
      <c r="C235" s="24" t="s">
        <v>183</v>
      </c>
      <c r="D235" s="68" t="s">
        <v>637</v>
      </c>
      <c r="E235" s="30" t="s">
        <v>638</v>
      </c>
      <c r="F235" s="31" t="s">
        <v>28</v>
      </c>
      <c r="G235" s="32">
        <v>11</v>
      </c>
      <c r="H235" s="33" t="s">
        <v>29</v>
      </c>
      <c r="I235" s="29"/>
      <c r="J235" s="29"/>
      <c r="K235" s="47"/>
      <c r="L235" s="42"/>
      <c r="M235" s="48">
        <f t="shared" si="66"/>
        <v>0</v>
      </c>
      <c r="N235" s="49">
        <v>231.42</v>
      </c>
      <c r="O235" s="50">
        <f t="shared" si="67"/>
        <v>1</v>
      </c>
      <c r="P235" s="48">
        <f t="shared" si="68"/>
        <v>0</v>
      </c>
      <c r="Q235" s="55"/>
    </row>
    <row r="236" ht="43" customHeight="1" spans="1:17">
      <c r="A236" s="56"/>
      <c r="B236" s="69" t="s">
        <v>639</v>
      </c>
      <c r="C236" s="56"/>
      <c r="D236" s="70" t="s">
        <v>640</v>
      </c>
      <c r="E236" s="70" t="s">
        <v>641</v>
      </c>
      <c r="F236" s="71" t="s">
        <v>642</v>
      </c>
      <c r="G236" s="32">
        <v>1</v>
      </c>
      <c r="H236" s="72"/>
      <c r="I236" s="42"/>
      <c r="J236" s="42"/>
      <c r="K236" s="42"/>
      <c r="L236" s="42"/>
      <c r="M236" s="42"/>
      <c r="N236" s="42"/>
      <c r="O236" s="46"/>
      <c r="P236" s="48">
        <f>SUM(P3:P235)*2%</f>
        <v>0</v>
      </c>
      <c r="Q236" s="55"/>
    </row>
    <row r="237" s="3" customFormat="1" ht="33" customHeight="1" spans="1:18">
      <c r="A237" s="73" t="s">
        <v>643</v>
      </c>
      <c r="B237" s="74"/>
      <c r="C237" s="74"/>
      <c r="D237" s="74"/>
      <c r="E237" s="75"/>
      <c r="F237" s="76"/>
      <c r="G237" s="77"/>
      <c r="H237" s="77"/>
      <c r="I237" s="77"/>
      <c r="J237" s="77"/>
      <c r="K237" s="77"/>
      <c r="L237" s="77"/>
      <c r="M237" s="77"/>
      <c r="N237" s="83"/>
      <c r="O237" s="84"/>
      <c r="P237" s="40">
        <f>ROUND(SUM(P3:P236),2)</f>
        <v>0</v>
      </c>
      <c r="Q237" s="86"/>
      <c r="R237" s="87"/>
    </row>
    <row r="238" s="4" customFormat="1" customHeight="1" spans="1:16">
      <c r="A238" s="78" t="s">
        <v>644</v>
      </c>
      <c r="B238" s="79"/>
      <c r="C238" s="79"/>
      <c r="F238" s="80"/>
      <c r="G238" s="80"/>
      <c r="H238" s="81"/>
      <c r="I238" s="81"/>
      <c r="J238" s="81"/>
      <c r="K238" s="81"/>
      <c r="L238" s="81"/>
      <c r="M238" s="81"/>
      <c r="N238" s="80"/>
      <c r="O238" s="80"/>
      <c r="P238" s="85"/>
    </row>
    <row r="239" s="4" customFormat="1" customHeight="1" spans="1:17">
      <c r="A239" s="82" t="s">
        <v>645</v>
      </c>
      <c r="B239" s="82"/>
      <c r="C239" s="82"/>
      <c r="D239" s="82"/>
      <c r="E239" s="82"/>
      <c r="F239" s="82"/>
      <c r="G239" s="82"/>
      <c r="H239" s="82"/>
      <c r="I239" s="82"/>
      <c r="J239" s="82"/>
      <c r="K239" s="82"/>
      <c r="L239" s="82"/>
      <c r="M239" s="82"/>
      <c r="N239" s="82"/>
      <c r="O239" s="82"/>
      <c r="P239" s="82"/>
      <c r="Q239" s="82"/>
    </row>
    <row r="240" s="4" customFormat="1" customHeight="1" spans="1:17">
      <c r="A240" s="82" t="s">
        <v>646</v>
      </c>
      <c r="B240" s="82"/>
      <c r="C240" s="82"/>
      <c r="D240" s="82"/>
      <c r="E240" s="82"/>
      <c r="F240" s="82"/>
      <c r="G240" s="82"/>
      <c r="H240" s="82"/>
      <c r="I240" s="82"/>
      <c r="J240" s="82"/>
      <c r="K240" s="82"/>
      <c r="L240" s="82"/>
      <c r="M240" s="82"/>
      <c r="N240" s="82"/>
      <c r="O240" s="82"/>
      <c r="P240" s="82"/>
      <c r="Q240" s="82"/>
    </row>
    <row r="241" s="4" customFormat="1" customHeight="1" spans="1:17">
      <c r="A241" s="82" t="s">
        <v>647</v>
      </c>
      <c r="B241" s="82"/>
      <c r="C241" s="82"/>
      <c r="D241" s="82"/>
      <c r="E241" s="82"/>
      <c r="F241" s="82"/>
      <c r="G241" s="82"/>
      <c r="H241" s="82"/>
      <c r="I241" s="82"/>
      <c r="J241" s="82"/>
      <c r="K241" s="82"/>
      <c r="L241" s="82"/>
      <c r="M241" s="82"/>
      <c r="N241" s="82"/>
      <c r="O241" s="82"/>
      <c r="P241" s="82"/>
      <c r="Q241" s="82"/>
    </row>
    <row r="242" s="4" customFormat="1" customHeight="1" spans="1:17">
      <c r="A242" s="82" t="s">
        <v>648</v>
      </c>
      <c r="B242" s="82"/>
      <c r="C242" s="82"/>
      <c r="D242" s="82"/>
      <c r="E242" s="82"/>
      <c r="F242" s="82"/>
      <c r="G242" s="82"/>
      <c r="H242" s="82"/>
      <c r="I242" s="82"/>
      <c r="J242" s="82"/>
      <c r="K242" s="82"/>
      <c r="L242" s="82"/>
      <c r="M242" s="82"/>
      <c r="N242" s="82"/>
      <c r="O242" s="82"/>
      <c r="P242" s="82"/>
      <c r="Q242" s="82"/>
    </row>
    <row r="243" s="4" customFormat="1" customHeight="1" spans="1:17">
      <c r="A243" s="82" t="s">
        <v>649</v>
      </c>
      <c r="B243" s="82"/>
      <c r="C243" s="82"/>
      <c r="D243" s="82"/>
      <c r="E243" s="82"/>
      <c r="F243" s="82"/>
      <c r="G243" s="82"/>
      <c r="H243" s="82"/>
      <c r="I243" s="82"/>
      <c r="J243" s="82"/>
      <c r="K243" s="82"/>
      <c r="L243" s="82"/>
      <c r="M243" s="82"/>
      <c r="N243" s="82"/>
      <c r="O243" s="82"/>
      <c r="P243" s="82"/>
      <c r="Q243" s="82"/>
    </row>
    <row r="244" s="4" customFormat="1" customHeight="1" spans="1:17">
      <c r="A244" s="82" t="s">
        <v>650</v>
      </c>
      <c r="B244" s="82"/>
      <c r="C244" s="82"/>
      <c r="D244" s="82"/>
      <c r="E244" s="82"/>
      <c r="F244" s="82"/>
      <c r="G244" s="82"/>
      <c r="H244" s="82"/>
      <c r="I244" s="82"/>
      <c r="J244" s="82"/>
      <c r="K244" s="82"/>
      <c r="L244" s="82"/>
      <c r="M244" s="82"/>
      <c r="N244" s="82"/>
      <c r="O244" s="82"/>
      <c r="P244" s="82"/>
      <c r="Q244" s="82"/>
    </row>
    <row r="245" s="4" customFormat="1" customHeight="1" spans="1:17">
      <c r="A245" s="82" t="s">
        <v>651</v>
      </c>
      <c r="B245" s="82"/>
      <c r="C245" s="82"/>
      <c r="D245" s="82"/>
      <c r="E245" s="82"/>
      <c r="F245" s="82"/>
      <c r="G245" s="82"/>
      <c r="H245" s="82"/>
      <c r="I245" s="82"/>
      <c r="J245" s="82"/>
      <c r="K245" s="82"/>
      <c r="L245" s="82"/>
      <c r="M245" s="82"/>
      <c r="N245" s="82"/>
      <c r="O245" s="82"/>
      <c r="P245" s="82"/>
      <c r="Q245" s="82"/>
    </row>
    <row r="246" s="4" customFormat="1" customHeight="1" spans="1:17">
      <c r="A246" s="82" t="s">
        <v>652</v>
      </c>
      <c r="B246" s="82"/>
      <c r="C246" s="82"/>
      <c r="D246" s="82"/>
      <c r="E246" s="82"/>
      <c r="F246" s="82"/>
      <c r="G246" s="82"/>
      <c r="H246" s="82"/>
      <c r="I246" s="82"/>
      <c r="J246" s="82"/>
      <c r="K246" s="82"/>
      <c r="L246" s="82"/>
      <c r="M246" s="82"/>
      <c r="N246" s="82"/>
      <c r="O246" s="82"/>
      <c r="P246" s="82"/>
      <c r="Q246" s="82"/>
    </row>
    <row r="247" s="4" customFormat="1" ht="31" customHeight="1" spans="1:17">
      <c r="A247" s="82" t="s">
        <v>653</v>
      </c>
      <c r="B247" s="82"/>
      <c r="C247" s="82"/>
      <c r="D247" s="82"/>
      <c r="E247" s="82"/>
      <c r="F247" s="82"/>
      <c r="G247" s="82"/>
      <c r="H247" s="82"/>
      <c r="I247" s="82"/>
      <c r="J247" s="82"/>
      <c r="K247" s="82"/>
      <c r="L247" s="82"/>
      <c r="M247" s="82"/>
      <c r="N247" s="82"/>
      <c r="O247" s="82"/>
      <c r="P247" s="82"/>
      <c r="Q247" s="82"/>
    </row>
    <row r="248" s="4" customFormat="1" ht="65" customHeight="1" spans="1:17">
      <c r="A248" s="82" t="s">
        <v>654</v>
      </c>
      <c r="B248" s="82"/>
      <c r="C248" s="82"/>
      <c r="D248" s="82"/>
      <c r="E248" s="82"/>
      <c r="F248" s="82"/>
      <c r="G248" s="82"/>
      <c r="H248" s="82"/>
      <c r="I248" s="82"/>
      <c r="J248" s="82"/>
      <c r="K248" s="82"/>
      <c r="L248" s="82"/>
      <c r="M248" s="82"/>
      <c r="N248" s="82"/>
      <c r="O248" s="82"/>
      <c r="P248" s="82"/>
      <c r="Q248" s="82"/>
    </row>
    <row r="249" s="5" customFormat="1" ht="40" customHeight="1" spans="1:30">
      <c r="A249" s="82" t="s">
        <v>655</v>
      </c>
      <c r="B249" s="82"/>
      <c r="C249" s="82"/>
      <c r="D249" s="82"/>
      <c r="E249" s="82"/>
      <c r="F249" s="82"/>
      <c r="G249" s="82"/>
      <c r="H249" s="82"/>
      <c r="I249" s="82"/>
      <c r="J249" s="82"/>
      <c r="K249" s="82"/>
      <c r="L249" s="82"/>
      <c r="M249" s="82"/>
      <c r="N249" s="82"/>
      <c r="O249" s="82"/>
      <c r="P249" s="82"/>
      <c r="Q249" s="82"/>
      <c r="R249" s="88"/>
      <c r="S249" s="88"/>
      <c r="T249" s="88"/>
      <c r="U249" s="88"/>
      <c r="V249" s="88"/>
      <c r="W249" s="88"/>
      <c r="X249" s="88"/>
      <c r="Y249" s="88"/>
      <c r="Z249" s="88"/>
      <c r="AA249" s="88"/>
      <c r="AB249" s="88"/>
      <c r="AC249" s="88"/>
      <c r="AD249" s="88"/>
    </row>
  </sheetData>
  <sheetProtection password="EB35" sheet="1" selectLockedCells="1" objects="1"/>
  <autoFilter ref="A2:R249">
    <extLst/>
  </autoFilter>
  <mergeCells count="13">
    <mergeCell ref="A1:Q1"/>
    <mergeCell ref="A237:E237"/>
    <mergeCell ref="A239:Q239"/>
    <mergeCell ref="A240:Q240"/>
    <mergeCell ref="A241:Q241"/>
    <mergeCell ref="A242:Q242"/>
    <mergeCell ref="A243:Q243"/>
    <mergeCell ref="A244:Q244"/>
    <mergeCell ref="A245:Q245"/>
    <mergeCell ref="A246:Q246"/>
    <mergeCell ref="A247:Q247"/>
    <mergeCell ref="A248:Q248"/>
    <mergeCell ref="A249:Q249"/>
  </mergeCells>
  <dataValidations count="2">
    <dataValidation type="decimal" operator="between" allowBlank="1" showInputMessage="1" showErrorMessage="1" sqref="L3 M3 L236 M236">
      <formula1>#REF!</formula1>
    </dataValidation>
    <dataValidation type="decimal" operator="between" allowBlank="1" showInputMessage="1" showErrorMessage="1" sqref="Q65 Q67 Q75 Q79 Q105 Q106 Q63:Q64 Q85:Q96 Q97:Q100 Q101:Q103 Q107:Q108">
      <formula1>R63</formula1>
    </dataValidation>
  </dataValidations>
  <printOptions gridLines="1"/>
  <pageMargins left="0.601388888888889" right="0.432638888888889" top="0.601388888888889" bottom="0.601388888888889"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Kevin</cp:lastModifiedBy>
  <dcterms:created xsi:type="dcterms:W3CDTF">2006-09-16T00:00:00Z</dcterms:created>
  <dcterms:modified xsi:type="dcterms:W3CDTF">2024-06-14T01:26:23Z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472D394A68D8489C9AEB119C30E2F212_12</vt:lpwstr>
  </property>
  <property fmtid="{D5CDD505-2E9C-101B-9397-08002B2CF9AE}" pid="3" name="KSOProductBuildVer">
    <vt:lpwstr>2052-12.1.0.16929</vt:lpwstr>
  </property>
  <property fmtid="{D5CDD505-2E9C-101B-9397-08002B2CF9AE}" pid="4" name="KSOReadingLayout">
    <vt:bool>true</vt:bool>
  </property>
</Properties>
</file>