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080" activeTab="1"/>
  </bookViews>
  <sheets>
    <sheet name="汇总表" sheetId="1" r:id="rId1"/>
    <sheet name="招标工程量清单" sheetId="2" r:id="rId2"/>
  </sheets>
  <calcPr calcId="144525"/>
</workbook>
</file>

<file path=xl/sharedStrings.xml><?xml version="1.0" encoding="utf-8"?>
<sst xmlns="http://schemas.openxmlformats.org/spreadsheetml/2006/main" count="211" uniqueCount="108">
  <si>
    <t>汇总表</t>
  </si>
  <si>
    <t>序号</t>
  </si>
  <si>
    <t>名称</t>
  </si>
  <si>
    <t>类型</t>
  </si>
  <si>
    <t>招标限价金额
（元）</t>
  </si>
  <si>
    <t>投标金额（元）</t>
  </si>
  <si>
    <t>备注</t>
  </si>
  <si>
    <t>一</t>
  </si>
  <si>
    <t>日常维护</t>
  </si>
  <si>
    <t>小计</t>
  </si>
  <si>
    <t>联网监控系统运维</t>
  </si>
  <si>
    <t>系统运维</t>
  </si>
  <si>
    <t>联网收费系统运维</t>
  </si>
  <si>
    <t>管养系统运维</t>
  </si>
  <si>
    <t>智慧建设系统运维</t>
  </si>
  <si>
    <t>办公系统运维</t>
  </si>
  <si>
    <t>办公楼IT运维</t>
  </si>
  <si>
    <t>设备运维</t>
  </si>
  <si>
    <t>二</t>
  </si>
  <si>
    <t>专项运维</t>
  </si>
  <si>
    <t>总价</t>
  </si>
  <si>
    <t>首讯公司2025年软件运维劳务分包采购服务清单</t>
  </si>
  <si>
    <t>一、常规运维</t>
  </si>
  <si>
    <t>运维项目</t>
  </si>
  <si>
    <t>工作内容</t>
  </si>
  <si>
    <t>计量规则</t>
  </si>
  <si>
    <t>单位</t>
  </si>
  <si>
    <t>数量</t>
  </si>
  <si>
    <t>日常维护次数</t>
  </si>
  <si>
    <t>日常维护单价限价
（元/次/套）</t>
  </si>
  <si>
    <t>日常维护投标单价（元）</t>
  </si>
  <si>
    <t>投标金额
（元）</t>
  </si>
  <si>
    <t>（一）、联网监控系统运维</t>
  </si>
  <si>
    <t>智慧道路监测与应急处置平台-路段</t>
  </si>
  <si>
    <r>
      <rPr>
        <sz val="10"/>
        <color rgb="FF000000"/>
        <rFont val="Arial"/>
        <charset val="134"/>
      </rPr>
      <t>1.</t>
    </r>
    <r>
      <rPr>
        <sz val="10"/>
        <color rgb="FF000000"/>
        <rFont val="宋体"/>
        <charset val="134"/>
      </rPr>
      <t>日常巡查、日常维护、故障维修、数据备份等工作；</t>
    </r>
    <r>
      <rPr>
        <sz val="10"/>
        <color rgb="FF000000"/>
        <rFont val="Arial"/>
        <charset val="134"/>
      </rPr>
      <t xml:space="preserve">
2.</t>
    </r>
    <r>
      <rPr>
        <sz val="10"/>
        <color rgb="FF000000"/>
        <rFont val="宋体"/>
        <charset val="134"/>
      </rPr>
      <t>详见软件运维《首讯公司2025年软件运维工作内容》。</t>
    </r>
  </si>
  <si>
    <t>套</t>
  </si>
  <si>
    <t>各路段独立部署</t>
  </si>
  <si>
    <t>智慧道路监测与应急处置平台-总中心</t>
  </si>
  <si>
    <t>总中心部署，各标段授权使用及维护</t>
  </si>
  <si>
    <t>ETC门架在线监测系统</t>
  </si>
  <si>
    <t>时钟同步系统</t>
  </si>
  <si>
    <t>重庆高速公路视频市级云平台</t>
  </si>
  <si>
    <t>重庆高速移动应用管理平台</t>
  </si>
  <si>
    <t>小计（A1）</t>
  </si>
  <si>
    <t>（二）、联网收费系统运维</t>
  </si>
  <si>
    <t>联网收费天网稽核平台</t>
  </si>
  <si>
    <t>总中心部署，各路段授权使用及维护</t>
  </si>
  <si>
    <t>车道收费系统</t>
  </si>
  <si>
    <t>路段独立部署</t>
  </si>
  <si>
    <t>收费站核销管理系统</t>
  </si>
  <si>
    <t>车道远程辅助系统</t>
  </si>
  <si>
    <t>广场治超系统</t>
  </si>
  <si>
    <t>门架计费系统</t>
  </si>
  <si>
    <t>小计（A2）</t>
  </si>
  <si>
    <t>（三）、管养系统运维</t>
  </si>
  <si>
    <t>机电运维平台</t>
  </si>
  <si>
    <t>重庆高速公路养护平台</t>
  </si>
  <si>
    <t>智慧服务区综合管理平台</t>
  </si>
  <si>
    <t>总中心部署及授权</t>
  </si>
  <si>
    <t>桥梁结构健康监测平台</t>
  </si>
  <si>
    <t>每座桥梁独立部署</t>
  </si>
  <si>
    <t>小计（A3）</t>
  </si>
  <si>
    <t>（四）、智慧建设系统运维</t>
  </si>
  <si>
    <t>建设管理平台</t>
  </si>
  <si>
    <t>安全管理平台</t>
  </si>
  <si>
    <t>质量管理平台</t>
  </si>
  <si>
    <t>计量管理平台</t>
  </si>
  <si>
    <t>电子档案平台</t>
  </si>
  <si>
    <t>小计（A4）</t>
  </si>
  <si>
    <t>（五）、办公系统运维</t>
  </si>
  <si>
    <t>重庆高速综合智治平台</t>
  </si>
  <si>
    <t>总中心部署，集团及各子分公司授权使用及维护</t>
  </si>
  <si>
    <t>小计（A5）</t>
  </si>
  <si>
    <t>（六）、办公楼IT运维</t>
  </si>
  <si>
    <t>电脑主机</t>
  </si>
  <si>
    <t>服务器</t>
  </si>
  <si>
    <t>平板电脑</t>
  </si>
  <si>
    <t>网口</t>
  </si>
  <si>
    <t>处</t>
  </si>
  <si>
    <t>电话线</t>
  </si>
  <si>
    <t>打印机/扫描仪</t>
  </si>
  <si>
    <t>栏杆机</t>
  </si>
  <si>
    <t>人行道闸</t>
  </si>
  <si>
    <t>硬盘录像机</t>
  </si>
  <si>
    <t>监控图像</t>
  </si>
  <si>
    <t>防火墙/交换机</t>
  </si>
  <si>
    <t>视频会议</t>
  </si>
  <si>
    <t>显示器</t>
  </si>
  <si>
    <t>投影仪</t>
  </si>
  <si>
    <t>小计（A6）</t>
  </si>
  <si>
    <t>小计A=A1+A2+A3+A4+A5+A6</t>
  </si>
  <si>
    <t>二、专项运维</t>
  </si>
  <si>
    <t>功能点（个）</t>
  </si>
  <si>
    <t>/</t>
  </si>
  <si>
    <t>运维升级单价（元/个）</t>
  </si>
  <si>
    <t>小计（元）</t>
  </si>
  <si>
    <t>迭代升级开发</t>
  </si>
  <si>
    <r>
      <rPr>
        <sz val="10"/>
        <color rgb="FF000000"/>
        <rFont val="Arial"/>
        <charset val="134"/>
      </rPr>
      <t>1.</t>
    </r>
    <r>
      <rPr>
        <sz val="10"/>
        <color rgb="FF000000"/>
        <rFont val="宋体"/>
        <charset val="134"/>
      </rPr>
      <t>系统的迭代升级及开发；</t>
    </r>
    <r>
      <rPr>
        <sz val="10"/>
        <color rgb="FF000000"/>
        <rFont val="Arial"/>
        <charset val="134"/>
      </rPr>
      <t xml:space="preserve">
2.</t>
    </r>
    <r>
      <rPr>
        <sz val="10"/>
        <color rgb="FF000000"/>
        <rFont val="宋体"/>
        <charset val="134"/>
      </rPr>
      <t>详见软件运维《首讯公司2025年软件运维工作内容》。</t>
    </r>
  </si>
  <si>
    <t>个</t>
  </si>
  <si>
    <t>按照系统迭代升级技术方案对系统进行二次开发编码</t>
  </si>
  <si>
    <t>定制化需求实现</t>
  </si>
  <si>
    <r>
      <rPr>
        <sz val="10"/>
        <color rgb="FF000000"/>
        <rFont val="Arial"/>
        <charset val="134"/>
      </rPr>
      <t>1.</t>
    </r>
    <r>
      <rPr>
        <sz val="10"/>
        <color rgb="FF000000"/>
        <rFont val="宋体"/>
        <charset val="134"/>
      </rPr>
      <t>根据客户新增或定制化功能调整需求进行开发编码；</t>
    </r>
    <r>
      <rPr>
        <sz val="10"/>
        <color rgb="FF000000"/>
        <rFont val="Arial"/>
        <charset val="134"/>
      </rPr>
      <t xml:space="preserve">
2.</t>
    </r>
    <r>
      <rPr>
        <sz val="10"/>
        <color rgb="FF000000"/>
        <rFont val="宋体"/>
        <charset val="134"/>
      </rPr>
      <t>详见软件运维《首讯公司2025年软件运维工作内容》。</t>
    </r>
  </si>
  <si>
    <t>根据客户新增或定制化功能调整需求进行开发编码</t>
  </si>
  <si>
    <t>专项改造实施</t>
  </si>
  <si>
    <r>
      <rPr>
        <sz val="10"/>
        <color rgb="FF000000"/>
        <rFont val="Arial"/>
        <charset val="134"/>
      </rPr>
      <t>1.</t>
    </r>
    <r>
      <rPr>
        <sz val="10"/>
        <color rgb="FF000000"/>
        <rFont val="宋体"/>
        <charset val="134"/>
      </rPr>
      <t>根据客户专项改造需要，进行软件应用部署实施；</t>
    </r>
    <r>
      <rPr>
        <sz val="10"/>
        <color rgb="FF000000"/>
        <rFont val="Arial"/>
        <charset val="134"/>
      </rPr>
      <t xml:space="preserve">
2.</t>
    </r>
    <r>
      <rPr>
        <sz val="10"/>
        <color rgb="FF000000"/>
        <rFont val="宋体"/>
        <charset val="134"/>
      </rPr>
      <t>详见软件运维《首讯公司2025年软件运维工作内容》。</t>
    </r>
  </si>
  <si>
    <t>根据客户专项改造需要，进行软件应用部署实施</t>
  </si>
  <si>
    <t>小计(B)</t>
  </si>
  <si>
    <t>合计(A+B)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</si>
</sst>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11"/>
      <color rgb="FF000000"/>
      <name val="等线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5" borderId="9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23" borderId="1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20" fillId="22" borderId="1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5" xfId="0" applyFont="1" applyBorder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2" fillId="0" borderId="5" xfId="0" applyFont="1" applyBorder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right"/>
    </xf>
    <xf numFmtId="0" fontId="2" fillId="0" borderId="7" xfId="0" applyFont="1" applyBorder="1" applyAlignment="1" applyProtection="1">
      <alignment horizontal="left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right" vertical="center"/>
    </xf>
    <xf numFmtId="0" fontId="5" fillId="0" borderId="5" xfId="0" applyFont="1" applyFill="1" applyBorder="1" applyAlignment="1">
      <alignment vertical="center"/>
    </xf>
    <xf numFmtId="0" fontId="2" fillId="0" borderId="5" xfId="0" applyFont="1" applyBorder="1" applyAlignment="1" applyProtection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0" fontId="1" fillId="0" borderId="5" xfId="0" applyFont="1" applyBorder="1" applyAlignment="1" applyProtection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1" fillId="0" borderId="5" xfId="0" applyFont="1" applyBorder="1" applyAlignment="1" applyProtection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>
      <alignment vertical="center"/>
    </xf>
    <xf numFmtId="0" fontId="1" fillId="0" borderId="5" xfId="0" applyFont="1" applyFill="1" applyBorder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F12"/>
  <sheetViews>
    <sheetView workbookViewId="0">
      <pane xSplit="1" ySplit="2" topLeftCell="B3" activePane="bottomRight" state="frozen"/>
      <selection/>
      <selection pane="topRight"/>
      <selection pane="bottomLeft"/>
      <selection pane="bottomRight" activeCell="D2" sqref="D2"/>
    </sheetView>
  </sheetViews>
  <sheetFormatPr defaultColWidth="8.66666666666667" defaultRowHeight="14.25" customHeight="1" outlineLevelCol="5"/>
  <cols>
    <col min="1" max="1" width="7.33333333333333" style="34" customWidth="1"/>
    <col min="2" max="2" width="23.1666666666667" customWidth="1"/>
    <col min="3" max="3" width="10.1666666666667" customWidth="1"/>
    <col min="4" max="4" width="16" customWidth="1"/>
    <col min="5" max="5" width="16.3333333333333" customWidth="1"/>
    <col min="6" max="6" width="11" customWidth="1"/>
    <col min="9" max="9" width="12.625"/>
  </cols>
  <sheetData>
    <row r="1" ht="22" customHeight="1" spans="1:6">
      <c r="A1" s="35" t="s">
        <v>0</v>
      </c>
      <c r="B1" s="35"/>
      <c r="C1" s="35"/>
      <c r="D1" s="35"/>
      <c r="E1" s="35"/>
      <c r="F1" s="35"/>
    </row>
    <row r="2" ht="27" customHeight="1" spans="1:6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1" t="s">
        <v>6</v>
      </c>
    </row>
    <row r="3" ht="25" customHeight="1" spans="1:6">
      <c r="A3" s="36" t="s">
        <v>7</v>
      </c>
      <c r="B3" s="16" t="s">
        <v>8</v>
      </c>
      <c r="C3" s="37" t="s">
        <v>9</v>
      </c>
      <c r="D3" s="38">
        <f>SUM(D4:D9)</f>
        <v>11454620.04</v>
      </c>
      <c r="E3" s="38">
        <f>SUM(E4:E9)</f>
        <v>0</v>
      </c>
      <c r="F3" s="16"/>
    </row>
    <row r="4" ht="25" customHeight="1" outlineLevel="1" spans="1:6">
      <c r="A4" s="36">
        <v>1</v>
      </c>
      <c r="B4" s="39" t="s">
        <v>10</v>
      </c>
      <c r="C4" s="37" t="s">
        <v>11</v>
      </c>
      <c r="D4" s="38">
        <f>招标工程量清单!I11</f>
        <v>2079591.36</v>
      </c>
      <c r="E4" s="16"/>
      <c r="F4" s="16"/>
    </row>
    <row r="5" ht="25" customHeight="1" outlineLevel="1" spans="1:6">
      <c r="A5" s="36">
        <v>2</v>
      </c>
      <c r="B5" s="39" t="s">
        <v>12</v>
      </c>
      <c r="C5" s="37" t="s">
        <v>11</v>
      </c>
      <c r="D5" s="38">
        <f>招标工程量清单!I19</f>
        <v>3250047</v>
      </c>
      <c r="E5" s="16"/>
      <c r="F5" s="16"/>
    </row>
    <row r="6" ht="25" customHeight="1" outlineLevel="1" spans="1:6">
      <c r="A6" s="36">
        <v>3</v>
      </c>
      <c r="B6" s="39" t="s">
        <v>13</v>
      </c>
      <c r="C6" s="37" t="s">
        <v>11</v>
      </c>
      <c r="D6" s="38">
        <f>招标工程量清单!I25</f>
        <v>2772669</v>
      </c>
      <c r="E6" s="16"/>
      <c r="F6" s="16"/>
    </row>
    <row r="7" ht="25" customHeight="1" outlineLevel="1" spans="1:6">
      <c r="A7" s="36">
        <v>4</v>
      </c>
      <c r="B7" s="39" t="s">
        <v>14</v>
      </c>
      <c r="C7" s="37" t="s">
        <v>11</v>
      </c>
      <c r="D7" s="38">
        <f>招标工程量清单!I32</f>
        <v>2595214.2</v>
      </c>
      <c r="E7" s="16"/>
      <c r="F7" s="16"/>
    </row>
    <row r="8" ht="25" customHeight="1" outlineLevel="1" spans="1:6">
      <c r="A8" s="36">
        <v>5</v>
      </c>
      <c r="B8" s="39" t="s">
        <v>15</v>
      </c>
      <c r="C8" s="37" t="s">
        <v>11</v>
      </c>
      <c r="D8" s="38">
        <f>招标工程量清单!I35</f>
        <v>523756.8</v>
      </c>
      <c r="E8" s="16"/>
      <c r="F8" s="16"/>
    </row>
    <row r="9" ht="25" customHeight="1" outlineLevel="1" spans="1:6">
      <c r="A9" s="36">
        <v>6</v>
      </c>
      <c r="B9" s="39" t="s">
        <v>16</v>
      </c>
      <c r="C9" s="37" t="s">
        <v>17</v>
      </c>
      <c r="D9" s="38">
        <f>招标工程量清单!I51</f>
        <v>233341.68</v>
      </c>
      <c r="E9" s="16"/>
      <c r="F9" s="16"/>
    </row>
    <row r="10" ht="25" customHeight="1" spans="1:6">
      <c r="A10" s="36" t="s">
        <v>18</v>
      </c>
      <c r="B10" s="16" t="s">
        <v>19</v>
      </c>
      <c r="C10" s="37" t="s">
        <v>9</v>
      </c>
      <c r="D10" s="38">
        <f>D11</f>
        <v>3030013.69</v>
      </c>
      <c r="E10" s="16"/>
      <c r="F10" s="16"/>
    </row>
    <row r="11" ht="25" customHeight="1" outlineLevel="1" spans="1:6">
      <c r="A11" s="36">
        <v>1</v>
      </c>
      <c r="B11" s="39" t="s">
        <v>19</v>
      </c>
      <c r="C11" s="37" t="s">
        <v>19</v>
      </c>
      <c r="D11" s="38">
        <f>招标工程量清单!I58</f>
        <v>3030013.69</v>
      </c>
      <c r="E11" s="16"/>
      <c r="F11" s="16"/>
    </row>
    <row r="12" ht="25" customHeight="1" spans="1:6">
      <c r="A12" s="36"/>
      <c r="B12" s="11" t="s">
        <v>20</v>
      </c>
      <c r="C12" s="20"/>
      <c r="D12" s="20">
        <f>D10+D3</f>
        <v>14484633.73</v>
      </c>
      <c r="E12" s="20">
        <f>E10+E3</f>
        <v>0</v>
      </c>
      <c r="F12" s="16"/>
    </row>
  </sheetData>
  <mergeCells count="1">
    <mergeCell ref="A1:F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outlinePr summaryBelow="0" summaryRight="0"/>
  </sheetPr>
  <dimension ref="A1:L59"/>
  <sheetViews>
    <sheetView tabSelected="1" workbookViewId="0">
      <pane ySplit="3" topLeftCell="A42" activePane="bottomLeft" state="frozen"/>
      <selection/>
      <selection pane="bottomLeft" activeCell="H43" sqref="H43"/>
    </sheetView>
  </sheetViews>
  <sheetFormatPr defaultColWidth="9" defaultRowHeight="20" customHeight="1"/>
  <cols>
    <col min="1" max="1" width="5.16666666666667" style="2" customWidth="1"/>
    <col min="2" max="2" width="17.1666666666667" style="3" customWidth="1"/>
    <col min="3" max="3" width="19.625" style="3" customWidth="1"/>
    <col min="4" max="4" width="17.1666666666667" style="3" customWidth="1"/>
    <col min="5" max="5" width="4.33333333333333" style="3" customWidth="1"/>
    <col min="6" max="7" width="8.16666666666667" style="4" customWidth="1"/>
    <col min="8" max="8" width="15.8333333333333" style="4" customWidth="1"/>
    <col min="9" max="10" width="13" style="5" customWidth="1"/>
    <col min="11" max="11" width="14.5" style="5" customWidth="1"/>
    <col min="12" max="12" width="30.6666666666667" style="2" customWidth="1"/>
    <col min="13" max="13" width="15" style="2" customWidth="1"/>
  </cols>
  <sheetData>
    <row r="1" ht="27" customHeight="1" spans="1:12">
      <c r="A1" s="6" t="s">
        <v>21</v>
      </c>
      <c r="B1" s="7"/>
      <c r="C1" s="7"/>
      <c r="D1" s="7"/>
      <c r="E1" s="7"/>
      <c r="F1" s="7"/>
      <c r="G1" s="7"/>
      <c r="H1" s="7"/>
      <c r="I1" s="7"/>
      <c r="J1" s="7"/>
      <c r="K1" s="7"/>
      <c r="L1" s="23"/>
    </row>
    <row r="2" customHeight="1" spans="1:12">
      <c r="A2" s="8" t="s">
        <v>22</v>
      </c>
      <c r="B2" s="9"/>
      <c r="C2" s="9"/>
      <c r="D2" s="9"/>
      <c r="E2" s="9"/>
      <c r="F2" s="10"/>
      <c r="G2" s="10"/>
      <c r="H2" s="10"/>
      <c r="I2" s="24"/>
      <c r="J2" s="24"/>
      <c r="K2" s="24"/>
      <c r="L2" s="25"/>
    </row>
    <row r="3" ht="35" customHeight="1" spans="1:12">
      <c r="A3" s="11" t="s">
        <v>1</v>
      </c>
      <c r="B3" s="12" t="s">
        <v>23</v>
      </c>
      <c r="C3" s="13" t="s">
        <v>24</v>
      </c>
      <c r="D3" s="13" t="s">
        <v>25</v>
      </c>
      <c r="E3" s="12" t="s">
        <v>26</v>
      </c>
      <c r="F3" s="14" t="s">
        <v>27</v>
      </c>
      <c r="G3" s="15" t="s">
        <v>28</v>
      </c>
      <c r="H3" s="15" t="s">
        <v>29</v>
      </c>
      <c r="I3" s="15" t="s">
        <v>4</v>
      </c>
      <c r="J3" s="26" t="s">
        <v>30</v>
      </c>
      <c r="K3" s="26" t="s">
        <v>31</v>
      </c>
      <c r="L3" s="11" t="s">
        <v>6</v>
      </c>
    </row>
    <row r="4" ht="24" customHeight="1" spans="1:12">
      <c r="A4" s="16" t="s">
        <v>32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="1" customFormat="1" ht="24" customHeight="1" spans="1:12">
      <c r="A5" s="17">
        <v>1</v>
      </c>
      <c r="B5" s="17" t="s">
        <v>33</v>
      </c>
      <c r="C5" s="17" t="s">
        <v>34</v>
      </c>
      <c r="D5" s="18" t="str">
        <f t="shared" ref="D5:D10" si="0">"1.依据清单所示，按系统维护要求的数量以次/"&amp;E5&amp;"计量
2.含人工费用，辅材、机械费甲供。"</f>
        <v>1.依据清单所示，按系统维护要求的数量以次/套计量
2.含人工费用，辅材、机械费甲供。</v>
      </c>
      <c r="E5" s="15" t="s">
        <v>35</v>
      </c>
      <c r="F5" s="19">
        <v>54</v>
      </c>
      <c r="G5" s="14">
        <v>12</v>
      </c>
      <c r="H5" s="14">
        <v>2337.9</v>
      </c>
      <c r="I5" s="27">
        <f t="shared" ref="I5:I10" si="1">F5*G5*H5</f>
        <v>1514959.2</v>
      </c>
      <c r="J5" s="27"/>
      <c r="K5" s="27">
        <f>F5*G5*J5</f>
        <v>0</v>
      </c>
      <c r="L5" s="28" t="s">
        <v>36</v>
      </c>
    </row>
    <row r="6" s="1" customFormat="1" ht="24" customHeight="1" spans="1:12">
      <c r="A6" s="17">
        <v>2</v>
      </c>
      <c r="B6" s="17" t="s">
        <v>37</v>
      </c>
      <c r="C6" s="17" t="s">
        <v>34</v>
      </c>
      <c r="D6" s="18" t="str">
        <f t="shared" si="0"/>
        <v>1.依据清单所示，按系统维护要求的数量以次/套计量
2.含人工费用，辅材、机械费甲供。</v>
      </c>
      <c r="E6" s="15" t="s">
        <v>35</v>
      </c>
      <c r="F6" s="19">
        <v>1</v>
      </c>
      <c r="G6" s="14">
        <v>12</v>
      </c>
      <c r="H6" s="14">
        <v>2337.9</v>
      </c>
      <c r="I6" s="27">
        <f t="shared" si="1"/>
        <v>28054.8</v>
      </c>
      <c r="J6" s="27"/>
      <c r="K6" s="27">
        <f>F6*G6*J6</f>
        <v>0</v>
      </c>
      <c r="L6" s="28" t="s">
        <v>38</v>
      </c>
    </row>
    <row r="7" s="1" customFormat="1" ht="24" customHeight="1" spans="1:12">
      <c r="A7" s="17">
        <v>3</v>
      </c>
      <c r="B7" s="17" t="s">
        <v>39</v>
      </c>
      <c r="C7" s="17" t="s">
        <v>34</v>
      </c>
      <c r="D7" s="18" t="str">
        <f t="shared" si="0"/>
        <v>1.依据清单所示，按系统维护要求的数量以次/套计量
2.含人工费用，辅材、机械费甲供。</v>
      </c>
      <c r="E7" s="15" t="s">
        <v>35</v>
      </c>
      <c r="F7" s="19">
        <v>1</v>
      </c>
      <c r="G7" s="14">
        <v>12</v>
      </c>
      <c r="H7" s="14">
        <v>779</v>
      </c>
      <c r="I7" s="27">
        <f t="shared" si="1"/>
        <v>9348</v>
      </c>
      <c r="J7" s="27"/>
      <c r="K7" s="27">
        <f>F7*G7*J7</f>
        <v>0</v>
      </c>
      <c r="L7" s="28" t="s">
        <v>38</v>
      </c>
    </row>
    <row r="8" s="1" customFormat="1" ht="24" customHeight="1" spans="1:12">
      <c r="A8" s="17">
        <v>4</v>
      </c>
      <c r="B8" s="17" t="s">
        <v>40</v>
      </c>
      <c r="C8" s="17" t="s">
        <v>34</v>
      </c>
      <c r="D8" s="18" t="str">
        <f t="shared" si="0"/>
        <v>1.依据清单所示，按系统维护要求的数量以次/套计量
2.含人工费用，辅材、机械费甲供。</v>
      </c>
      <c r="E8" s="15" t="s">
        <v>35</v>
      </c>
      <c r="F8" s="19">
        <v>1</v>
      </c>
      <c r="G8" s="14">
        <v>12</v>
      </c>
      <c r="H8" s="14">
        <v>389.5</v>
      </c>
      <c r="I8" s="27">
        <f t="shared" si="1"/>
        <v>4674</v>
      </c>
      <c r="J8" s="27"/>
      <c r="K8" s="27">
        <f t="shared" ref="K8:K18" si="2">F8*G8*J8</f>
        <v>0</v>
      </c>
      <c r="L8" s="28" t="s">
        <v>38</v>
      </c>
    </row>
    <row r="9" s="1" customFormat="1" ht="24" customHeight="1" spans="1:12">
      <c r="A9" s="17">
        <v>5</v>
      </c>
      <c r="B9" s="17" t="s">
        <v>41</v>
      </c>
      <c r="C9" s="17" t="s">
        <v>34</v>
      </c>
      <c r="D9" s="18" t="str">
        <f t="shared" si="0"/>
        <v>1.依据清单所示，按系统维护要求的数量以次/套计量
2.含人工费用，辅材、机械费甲供。</v>
      </c>
      <c r="E9" s="15" t="s">
        <v>35</v>
      </c>
      <c r="F9" s="19">
        <v>55</v>
      </c>
      <c r="G9" s="14">
        <v>12</v>
      </c>
      <c r="H9" s="14">
        <v>779</v>
      </c>
      <c r="I9" s="27">
        <f t="shared" si="1"/>
        <v>514140</v>
      </c>
      <c r="J9" s="27"/>
      <c r="K9" s="27">
        <f t="shared" si="2"/>
        <v>0</v>
      </c>
      <c r="L9" s="28" t="s">
        <v>36</v>
      </c>
    </row>
    <row r="10" s="1" customFormat="1" ht="24" customHeight="1" spans="1:12">
      <c r="A10" s="17">
        <v>6</v>
      </c>
      <c r="B10" s="17" t="s">
        <v>42</v>
      </c>
      <c r="C10" s="17" t="s">
        <v>34</v>
      </c>
      <c r="D10" s="18" t="str">
        <f t="shared" si="0"/>
        <v>1.依据清单所示，按系统维护要求的数量以次/套计量
2.含人工费用，辅材、机械费甲供。</v>
      </c>
      <c r="E10" s="15" t="s">
        <v>35</v>
      </c>
      <c r="F10" s="19">
        <v>1</v>
      </c>
      <c r="G10" s="14">
        <v>12</v>
      </c>
      <c r="H10" s="14">
        <v>701.28</v>
      </c>
      <c r="I10" s="27">
        <f t="shared" si="1"/>
        <v>8415.36</v>
      </c>
      <c r="J10" s="27"/>
      <c r="K10" s="27">
        <f t="shared" si="2"/>
        <v>0</v>
      </c>
      <c r="L10" s="28" t="s">
        <v>38</v>
      </c>
    </row>
    <row r="11" s="1" customFormat="1" ht="24" customHeight="1" spans="1:12">
      <c r="A11" s="16"/>
      <c r="B11" s="11" t="s">
        <v>43</v>
      </c>
      <c r="C11" s="11"/>
      <c r="D11" s="18"/>
      <c r="E11" s="20"/>
      <c r="F11" s="20"/>
      <c r="G11" s="20"/>
      <c r="H11" s="20"/>
      <c r="I11" s="20">
        <f>SUM(I5:I10)</f>
        <v>2079591.36</v>
      </c>
      <c r="J11" s="20"/>
      <c r="K11" s="20">
        <f>SUM(K5:K10)</f>
        <v>0</v>
      </c>
      <c r="L11" s="16"/>
    </row>
    <row r="12" s="1" customFormat="1" ht="24" customHeight="1" spans="1:12">
      <c r="A12" s="16" t="s">
        <v>44</v>
      </c>
      <c r="B12" s="16"/>
      <c r="C12" s="16"/>
      <c r="D12" s="18"/>
      <c r="E12" s="16"/>
      <c r="F12" s="16"/>
      <c r="G12" s="16"/>
      <c r="H12" s="16"/>
      <c r="I12" s="16"/>
      <c r="J12" s="16"/>
      <c r="K12" s="16"/>
      <c r="L12" s="16"/>
    </row>
    <row r="13" s="1" customFormat="1" ht="24" customHeight="1" spans="1:12">
      <c r="A13" s="17">
        <v>1</v>
      </c>
      <c r="B13" s="17" t="s">
        <v>45</v>
      </c>
      <c r="C13" s="17" t="s">
        <v>34</v>
      </c>
      <c r="D13" s="18" t="str">
        <f t="shared" ref="D13:D18" si="3">"1.依据清单所示，按系统维护要求的数量以次/"&amp;E13&amp;"计量
2.含人工费用，辅材、机械费甲供。"</f>
        <v>1.依据清单所示，按系统维护要求的数量以次/套计量
2.含人工费用，辅材、机械费甲供。</v>
      </c>
      <c r="E13" s="15" t="s">
        <v>35</v>
      </c>
      <c r="F13" s="19">
        <v>50</v>
      </c>
      <c r="G13" s="14">
        <v>12</v>
      </c>
      <c r="H13" s="14">
        <v>779</v>
      </c>
      <c r="I13" s="27">
        <f t="shared" ref="I13:I18" si="4">F13*G13*H13</f>
        <v>467400</v>
      </c>
      <c r="J13" s="27"/>
      <c r="K13" s="27">
        <f t="shared" si="2"/>
        <v>0</v>
      </c>
      <c r="L13" s="16" t="s">
        <v>46</v>
      </c>
    </row>
    <row r="14" s="1" customFormat="1" ht="24" customHeight="1" spans="1:12">
      <c r="A14" s="17">
        <v>2</v>
      </c>
      <c r="B14" s="17" t="s">
        <v>47</v>
      </c>
      <c r="C14" s="17" t="s">
        <v>34</v>
      </c>
      <c r="D14" s="18" t="str">
        <f t="shared" si="3"/>
        <v>1.依据清单所示，按系统维护要求的数量以次/套计量
2.含人工费用，辅材、机械费甲供。</v>
      </c>
      <c r="E14" s="15" t="s">
        <v>35</v>
      </c>
      <c r="F14" s="19">
        <v>35</v>
      </c>
      <c r="G14" s="14">
        <v>12</v>
      </c>
      <c r="H14" s="14">
        <v>1169.25</v>
      </c>
      <c r="I14" s="27">
        <f t="shared" si="4"/>
        <v>491085</v>
      </c>
      <c r="J14" s="27"/>
      <c r="K14" s="27">
        <f t="shared" si="2"/>
        <v>0</v>
      </c>
      <c r="L14" s="21" t="s">
        <v>48</v>
      </c>
    </row>
    <row r="15" s="1" customFormat="1" ht="24" customHeight="1" spans="1:12">
      <c r="A15" s="17">
        <v>3</v>
      </c>
      <c r="B15" s="17" t="s">
        <v>49</v>
      </c>
      <c r="C15" s="17" t="s">
        <v>34</v>
      </c>
      <c r="D15" s="18" t="str">
        <f t="shared" si="3"/>
        <v>1.依据清单所示，按系统维护要求的数量以次/套计量
2.含人工费用，辅材、机械费甲供。</v>
      </c>
      <c r="E15" s="15" t="s">
        <v>35</v>
      </c>
      <c r="F15" s="19">
        <v>35</v>
      </c>
      <c r="G15" s="14">
        <v>12</v>
      </c>
      <c r="H15" s="14">
        <v>1558.8</v>
      </c>
      <c r="I15" s="27">
        <f t="shared" si="4"/>
        <v>654696</v>
      </c>
      <c r="J15" s="27"/>
      <c r="K15" s="27">
        <f t="shared" si="2"/>
        <v>0</v>
      </c>
      <c r="L15" s="21" t="s">
        <v>48</v>
      </c>
    </row>
    <row r="16" s="1" customFormat="1" ht="24" customHeight="1" spans="1:12">
      <c r="A16" s="17">
        <v>4</v>
      </c>
      <c r="B16" s="17" t="s">
        <v>50</v>
      </c>
      <c r="C16" s="17" t="s">
        <v>34</v>
      </c>
      <c r="D16" s="18" t="str">
        <f t="shared" si="3"/>
        <v>1.依据清单所示，按系统维护要求的数量以次/套计量
2.含人工费用，辅材、机械费甲供。</v>
      </c>
      <c r="E16" s="15" t="s">
        <v>35</v>
      </c>
      <c r="F16" s="19">
        <v>35</v>
      </c>
      <c r="G16" s="14">
        <v>12</v>
      </c>
      <c r="H16" s="14">
        <v>1169.25</v>
      </c>
      <c r="I16" s="27">
        <f t="shared" si="4"/>
        <v>491085</v>
      </c>
      <c r="J16" s="27"/>
      <c r="K16" s="27">
        <f t="shared" si="2"/>
        <v>0</v>
      </c>
      <c r="L16" s="21" t="s">
        <v>48</v>
      </c>
    </row>
    <row r="17" s="1" customFormat="1" ht="24" customHeight="1" spans="1:12">
      <c r="A17" s="17">
        <v>5</v>
      </c>
      <c r="B17" s="17" t="s">
        <v>51</v>
      </c>
      <c r="C17" s="17" t="s">
        <v>34</v>
      </c>
      <c r="D17" s="18" t="str">
        <f t="shared" si="3"/>
        <v>1.依据清单所示，按系统维护要求的数量以次/套计量
2.含人工费用，辅材、机械费甲供。</v>
      </c>
      <c r="E17" s="15" t="s">
        <v>35</v>
      </c>
      <c r="F17" s="19">
        <v>35</v>
      </c>
      <c r="G17" s="14">
        <v>12</v>
      </c>
      <c r="H17" s="14">
        <v>1558.8</v>
      </c>
      <c r="I17" s="27">
        <f t="shared" si="4"/>
        <v>654696</v>
      </c>
      <c r="J17" s="27"/>
      <c r="K17" s="27">
        <f t="shared" si="2"/>
        <v>0</v>
      </c>
      <c r="L17" s="21" t="s">
        <v>48</v>
      </c>
    </row>
    <row r="18" s="1" customFormat="1" ht="24" customHeight="1" spans="1:12">
      <c r="A18" s="17">
        <v>6</v>
      </c>
      <c r="B18" s="17" t="s">
        <v>52</v>
      </c>
      <c r="C18" s="17" t="s">
        <v>34</v>
      </c>
      <c r="D18" s="18" t="str">
        <f t="shared" si="3"/>
        <v>1.依据清单所示，按系统维护要求的数量以次/套计量
2.含人工费用，辅材、机械费甲供。</v>
      </c>
      <c r="E18" s="15" t="s">
        <v>35</v>
      </c>
      <c r="F18" s="19">
        <v>35</v>
      </c>
      <c r="G18" s="14">
        <v>12</v>
      </c>
      <c r="H18" s="14">
        <v>1169.25</v>
      </c>
      <c r="I18" s="27">
        <f t="shared" si="4"/>
        <v>491085</v>
      </c>
      <c r="J18" s="27"/>
      <c r="K18" s="27">
        <f t="shared" si="2"/>
        <v>0</v>
      </c>
      <c r="L18" s="21" t="s">
        <v>48</v>
      </c>
    </row>
    <row r="19" s="1" customFormat="1" ht="24" customHeight="1" spans="1:12">
      <c r="A19" s="21"/>
      <c r="B19" s="11" t="s">
        <v>53</v>
      </c>
      <c r="C19" s="11"/>
      <c r="D19" s="18"/>
      <c r="E19" s="15"/>
      <c r="F19" s="14"/>
      <c r="G19" s="14"/>
      <c r="H19" s="14"/>
      <c r="I19" s="29">
        <f>SUM(I13:I18)</f>
        <v>3250047</v>
      </c>
      <c r="J19" s="29"/>
      <c r="K19" s="29">
        <f>SUM(K13:K18)</f>
        <v>0</v>
      </c>
      <c r="L19" s="21"/>
    </row>
    <row r="20" s="1" customFormat="1" ht="24" customHeight="1" spans="1:12">
      <c r="A20" s="21" t="s">
        <v>54</v>
      </c>
      <c r="B20" s="21"/>
      <c r="C20" s="21"/>
      <c r="D20" s="18"/>
      <c r="E20" s="15"/>
      <c r="F20" s="14"/>
      <c r="G20" s="14"/>
      <c r="H20" s="14"/>
      <c r="I20" s="27"/>
      <c r="J20" s="27"/>
      <c r="K20" s="27"/>
      <c r="L20" s="21"/>
    </row>
    <row r="21" s="1" customFormat="1" ht="24" customHeight="1" spans="1:12">
      <c r="A21" s="17">
        <v>1</v>
      </c>
      <c r="B21" s="17" t="s">
        <v>55</v>
      </c>
      <c r="C21" s="17" t="s">
        <v>34</v>
      </c>
      <c r="D21" s="18" t="str">
        <f t="shared" ref="D21:D24" si="5">"1.依据清单所示，按系统维护要求的数量以次/"&amp;E21&amp;"计量
2.含人工费用，辅材、机械费甲供。"</f>
        <v>1.依据清单所示，按系统维护要求的数量以次/套计量
2.含人工费用，辅材、机械费甲供。</v>
      </c>
      <c r="E21" s="15" t="s">
        <v>35</v>
      </c>
      <c r="F21" s="19">
        <v>45</v>
      </c>
      <c r="G21" s="14">
        <v>12</v>
      </c>
      <c r="H21" s="14">
        <v>1948.25</v>
      </c>
      <c r="I21" s="27">
        <f t="shared" ref="I21:I24" si="6">F21*G21*H21</f>
        <v>1052055</v>
      </c>
      <c r="J21" s="27"/>
      <c r="K21" s="27">
        <f t="shared" ref="K21:K24" si="7">F21*G21*J21</f>
        <v>0</v>
      </c>
      <c r="L21" s="16" t="s">
        <v>46</v>
      </c>
    </row>
    <row r="22" s="1" customFormat="1" ht="24" customHeight="1" spans="1:12">
      <c r="A22" s="17">
        <v>2</v>
      </c>
      <c r="B22" s="17" t="s">
        <v>56</v>
      </c>
      <c r="C22" s="17" t="s">
        <v>34</v>
      </c>
      <c r="D22" s="18" t="str">
        <f t="shared" si="5"/>
        <v>1.依据清单所示，按系统维护要求的数量以次/套计量
2.含人工费用，辅材、机械费甲供。</v>
      </c>
      <c r="E22" s="15" t="s">
        <v>35</v>
      </c>
      <c r="F22" s="19">
        <v>45</v>
      </c>
      <c r="G22" s="14">
        <v>12</v>
      </c>
      <c r="H22" s="14">
        <v>1948.25</v>
      </c>
      <c r="I22" s="27">
        <f t="shared" si="6"/>
        <v>1052055</v>
      </c>
      <c r="J22" s="27"/>
      <c r="K22" s="27">
        <f t="shared" si="7"/>
        <v>0</v>
      </c>
      <c r="L22" s="16" t="s">
        <v>46</v>
      </c>
    </row>
    <row r="23" s="1" customFormat="1" ht="24" customHeight="1" spans="1:12">
      <c r="A23" s="17">
        <v>3</v>
      </c>
      <c r="B23" s="17" t="s">
        <v>57</v>
      </c>
      <c r="C23" s="17" t="s">
        <v>34</v>
      </c>
      <c r="D23" s="18" t="str">
        <f t="shared" si="5"/>
        <v>1.依据清单所示，按系统维护要求的数量以次/套计量
2.含人工费用，辅材、机械费甲供。</v>
      </c>
      <c r="E23" s="15" t="s">
        <v>35</v>
      </c>
      <c r="F23" s="19">
        <v>1</v>
      </c>
      <c r="G23" s="14">
        <v>12</v>
      </c>
      <c r="H23" s="14">
        <v>1169.25</v>
      </c>
      <c r="I23" s="27">
        <f t="shared" si="6"/>
        <v>14031</v>
      </c>
      <c r="J23" s="27"/>
      <c r="K23" s="27">
        <f t="shared" si="7"/>
        <v>0</v>
      </c>
      <c r="L23" s="16" t="s">
        <v>58</v>
      </c>
    </row>
    <row r="24" s="1" customFormat="1" ht="24" customHeight="1" spans="1:12">
      <c r="A24" s="17">
        <v>4</v>
      </c>
      <c r="B24" s="17" t="s">
        <v>59</v>
      </c>
      <c r="C24" s="17" t="s">
        <v>34</v>
      </c>
      <c r="D24" s="18" t="str">
        <f t="shared" si="5"/>
        <v>1.依据清单所示，按系统维护要求的数量以次/套计量
2.含人工费用，辅材、机械费甲供。</v>
      </c>
      <c r="E24" s="15" t="s">
        <v>35</v>
      </c>
      <c r="F24" s="14">
        <v>35</v>
      </c>
      <c r="G24" s="14">
        <v>12</v>
      </c>
      <c r="H24" s="14">
        <v>1558.4</v>
      </c>
      <c r="I24" s="27">
        <f t="shared" si="6"/>
        <v>654528</v>
      </c>
      <c r="J24" s="27"/>
      <c r="K24" s="27">
        <f t="shared" si="7"/>
        <v>0</v>
      </c>
      <c r="L24" s="30" t="s">
        <v>60</v>
      </c>
    </row>
    <row r="25" s="1" customFormat="1" ht="24" customHeight="1" spans="1:12">
      <c r="A25" s="16"/>
      <c r="B25" s="11" t="s">
        <v>61</v>
      </c>
      <c r="C25" s="11"/>
      <c r="D25" s="18"/>
      <c r="E25" s="16"/>
      <c r="F25" s="16"/>
      <c r="G25" s="16"/>
      <c r="H25" s="16"/>
      <c r="I25" s="20">
        <f>SUM(I21:I24)</f>
        <v>2772669</v>
      </c>
      <c r="J25" s="20"/>
      <c r="K25" s="20">
        <f>SUM(K21:K24)</f>
        <v>0</v>
      </c>
      <c r="L25" s="16"/>
    </row>
    <row r="26" s="1" customFormat="1" ht="24" customHeight="1" spans="1:12">
      <c r="A26" s="16" t="s">
        <v>62</v>
      </c>
      <c r="B26" s="16"/>
      <c r="C26" s="16"/>
      <c r="D26" s="18"/>
      <c r="E26" s="16"/>
      <c r="F26" s="16"/>
      <c r="G26" s="16"/>
      <c r="H26" s="16"/>
      <c r="I26" s="16"/>
      <c r="J26" s="16"/>
      <c r="K26" s="16"/>
      <c r="L26" s="16"/>
    </row>
    <row r="27" s="1" customFormat="1" ht="24" customHeight="1" spans="1:12">
      <c r="A27" s="17">
        <v>1</v>
      </c>
      <c r="B27" s="17" t="s">
        <v>63</v>
      </c>
      <c r="C27" s="17" t="s">
        <v>34</v>
      </c>
      <c r="D27" s="18" t="str">
        <f>"1.依据清单所示，按系统维护要求的数量以次/"&amp;E27&amp;"计量
2.含人工费用，辅材、机械费甲供。"</f>
        <v>1.依据清单所示，按系统维护要求的数量以次/套计量
2.含人工费用，辅材、机械费甲供。</v>
      </c>
      <c r="E27" s="15" t="s">
        <v>35</v>
      </c>
      <c r="F27" s="14">
        <v>62</v>
      </c>
      <c r="G27" s="14">
        <v>12</v>
      </c>
      <c r="H27" s="14">
        <v>1558.8</v>
      </c>
      <c r="I27" s="27">
        <f t="shared" ref="I27:I31" si="8">F27*G27*H27</f>
        <v>1159747.2</v>
      </c>
      <c r="J27" s="27"/>
      <c r="K27" s="27">
        <f t="shared" ref="K27:K31" si="9">F27*G27*J27</f>
        <v>0</v>
      </c>
      <c r="L27" s="16" t="s">
        <v>38</v>
      </c>
    </row>
    <row r="28" s="1" customFormat="1" ht="24" customHeight="1" spans="1:12">
      <c r="A28" s="17">
        <v>2</v>
      </c>
      <c r="B28" s="17" t="s">
        <v>64</v>
      </c>
      <c r="C28" s="17" t="s">
        <v>34</v>
      </c>
      <c r="D28" s="18" t="str">
        <f>"1.依据清单所示，按系统维护要求的数量以次/"&amp;E28&amp;"计量
2.含人工费用，辅材、机械费甲供。"</f>
        <v>1.依据清单所示，按系统维护要求的数量以次/套计量
2.含人工费用，辅材、机械费甲供。</v>
      </c>
      <c r="E28" s="15" t="s">
        <v>35</v>
      </c>
      <c r="F28" s="14">
        <v>49</v>
      </c>
      <c r="G28" s="14">
        <v>12</v>
      </c>
      <c r="H28" s="14">
        <v>779</v>
      </c>
      <c r="I28" s="27">
        <f t="shared" si="8"/>
        <v>458052</v>
      </c>
      <c r="J28" s="27"/>
      <c r="K28" s="27">
        <f t="shared" si="9"/>
        <v>0</v>
      </c>
      <c r="L28" s="16" t="s">
        <v>38</v>
      </c>
    </row>
    <row r="29" s="1" customFormat="1" ht="24" customHeight="1" spans="1:12">
      <c r="A29" s="17">
        <v>3</v>
      </c>
      <c r="B29" s="17" t="s">
        <v>65</v>
      </c>
      <c r="C29" s="17" t="s">
        <v>34</v>
      </c>
      <c r="D29" s="18" t="str">
        <f>"1.依据清单所示，按系统维护要求的数量以次/"&amp;E29&amp;"计量
2.含人工费用，辅材、机械费甲供。"</f>
        <v>1.依据清单所示，按系统维护要求的数量以次/套计量
2.含人工费用，辅材、机械费甲供。</v>
      </c>
      <c r="E29" s="15" t="s">
        <v>35</v>
      </c>
      <c r="F29" s="14">
        <v>25</v>
      </c>
      <c r="G29" s="14">
        <v>12</v>
      </c>
      <c r="H29" s="14">
        <v>1169.25</v>
      </c>
      <c r="I29" s="27">
        <f t="shared" si="8"/>
        <v>350775</v>
      </c>
      <c r="J29" s="27"/>
      <c r="K29" s="27">
        <f t="shared" si="9"/>
        <v>0</v>
      </c>
      <c r="L29" s="16" t="s">
        <v>38</v>
      </c>
    </row>
    <row r="30" s="1" customFormat="1" ht="24" customHeight="1" spans="1:12">
      <c r="A30" s="17">
        <v>4</v>
      </c>
      <c r="B30" s="17" t="s">
        <v>66</v>
      </c>
      <c r="C30" s="17" t="s">
        <v>34</v>
      </c>
      <c r="D30" s="18" t="str">
        <f>"1.依据清单所示，按系统维护要求的数量以次/"&amp;E30&amp;"计量
2.含人工费用，辅材、机械费甲供。"</f>
        <v>1.依据清单所示，按系统维护要求的数量以次/套计量
2.含人工费用，辅材、机械费甲供。</v>
      </c>
      <c r="E30" s="15" t="s">
        <v>35</v>
      </c>
      <c r="F30" s="14">
        <v>13</v>
      </c>
      <c r="G30" s="14">
        <v>12</v>
      </c>
      <c r="H30" s="14">
        <v>779</v>
      </c>
      <c r="I30" s="27">
        <f t="shared" si="8"/>
        <v>121524</v>
      </c>
      <c r="J30" s="27"/>
      <c r="K30" s="27">
        <f t="shared" si="9"/>
        <v>0</v>
      </c>
      <c r="L30" s="16" t="s">
        <v>38</v>
      </c>
    </row>
    <row r="31" s="1" customFormat="1" ht="24" customHeight="1" spans="1:12">
      <c r="A31" s="17">
        <v>5</v>
      </c>
      <c r="B31" s="17" t="s">
        <v>67</v>
      </c>
      <c r="C31" s="17" t="s">
        <v>34</v>
      </c>
      <c r="D31" s="18" t="str">
        <f>"1.依据清单所示，按系统维护要求的数量以次/"&amp;E31&amp;"计量
2.含人工费用，辅材、机械费甲供。"</f>
        <v>1.依据清单所示，按系统维护要求的数量以次/套计量
2.含人工费用，辅材、机械费甲供。</v>
      </c>
      <c r="E31" s="15" t="s">
        <v>35</v>
      </c>
      <c r="F31" s="14">
        <v>36</v>
      </c>
      <c r="G31" s="14">
        <v>12</v>
      </c>
      <c r="H31" s="14">
        <v>1169.25</v>
      </c>
      <c r="I31" s="27">
        <f t="shared" si="8"/>
        <v>505116</v>
      </c>
      <c r="J31" s="27"/>
      <c r="K31" s="27">
        <f t="shared" si="9"/>
        <v>0</v>
      </c>
      <c r="L31" s="16" t="s">
        <v>38</v>
      </c>
    </row>
    <row r="32" s="1" customFormat="1" ht="24" customHeight="1" spans="1:12">
      <c r="A32" s="16"/>
      <c r="B32" s="11" t="s">
        <v>68</v>
      </c>
      <c r="C32" s="11"/>
      <c r="D32" s="18"/>
      <c r="E32" s="16"/>
      <c r="F32" s="16"/>
      <c r="G32" s="16"/>
      <c r="H32" s="16"/>
      <c r="I32" s="20">
        <f>SUM(I27:I31)</f>
        <v>2595214.2</v>
      </c>
      <c r="J32" s="20"/>
      <c r="K32" s="20">
        <f>SUM(K27:K31)</f>
        <v>0</v>
      </c>
      <c r="L32" s="16"/>
    </row>
    <row r="33" s="1" customFormat="1" ht="24" customHeight="1" spans="1:12">
      <c r="A33" s="16" t="s">
        <v>69</v>
      </c>
      <c r="B33" s="16"/>
      <c r="C33" s="16"/>
      <c r="D33" s="18"/>
      <c r="E33" s="16"/>
      <c r="F33" s="16"/>
      <c r="G33" s="16"/>
      <c r="H33" s="16"/>
      <c r="I33" s="16"/>
      <c r="J33" s="16"/>
      <c r="K33" s="16"/>
      <c r="L33" s="16"/>
    </row>
    <row r="34" s="1" customFormat="1" ht="24" customHeight="1" spans="1:12">
      <c r="A34" s="17">
        <v>1</v>
      </c>
      <c r="B34" s="17" t="s">
        <v>70</v>
      </c>
      <c r="C34" s="17" t="s">
        <v>34</v>
      </c>
      <c r="D34" s="18" t="str">
        <f>"1.依据清单所示，按系统维护要求的数量以次/"&amp;E34&amp;"计量
2.含人工费用，辅材、机械费甲供。"</f>
        <v>1.依据清单所示，按系统维护要求的数量以次/套计量
2.含人工费用，辅材、机械费甲供。</v>
      </c>
      <c r="E34" s="15" t="s">
        <v>35</v>
      </c>
      <c r="F34" s="14">
        <v>20</v>
      </c>
      <c r="G34" s="14">
        <v>12</v>
      </c>
      <c r="H34" s="14">
        <v>2182.32</v>
      </c>
      <c r="I34" s="27">
        <f t="shared" ref="I34:I50" si="10">F34*G34*H34</f>
        <v>523756.8</v>
      </c>
      <c r="J34" s="27"/>
      <c r="K34" s="27">
        <f t="shared" ref="K34:K50" si="11">F34*G34*J34</f>
        <v>0</v>
      </c>
      <c r="L34" s="31" t="s">
        <v>71</v>
      </c>
    </row>
    <row r="35" s="1" customFormat="1" ht="24" customHeight="1" spans="1:12">
      <c r="A35" s="21"/>
      <c r="B35" s="11" t="s">
        <v>72</v>
      </c>
      <c r="C35" s="11"/>
      <c r="D35" s="11"/>
      <c r="E35" s="22"/>
      <c r="F35" s="11"/>
      <c r="G35" s="11"/>
      <c r="H35" s="11"/>
      <c r="I35" s="29">
        <f>SUM(I34:I34)</f>
        <v>523756.8</v>
      </c>
      <c r="J35" s="29"/>
      <c r="K35" s="29">
        <f>SUM(K34:K34)</f>
        <v>0</v>
      </c>
      <c r="L35" s="21"/>
    </row>
    <row r="36" s="1" customFormat="1" ht="24" customHeight="1" spans="1:12">
      <c r="A36" s="21" t="s">
        <v>73</v>
      </c>
      <c r="B36" s="21"/>
      <c r="C36" s="21"/>
      <c r="D36" s="21"/>
      <c r="E36" s="21"/>
      <c r="F36" s="14"/>
      <c r="G36" s="14"/>
      <c r="H36" s="14"/>
      <c r="I36" s="27"/>
      <c r="J36" s="27"/>
      <c r="K36" s="27"/>
      <c r="L36" s="21"/>
    </row>
    <row r="37" s="1" customFormat="1" ht="24" customHeight="1" spans="1:12">
      <c r="A37" s="17">
        <v>1</v>
      </c>
      <c r="B37" s="17" t="s">
        <v>74</v>
      </c>
      <c r="C37" s="17" t="s">
        <v>34</v>
      </c>
      <c r="D37" s="18" t="str">
        <f t="shared" ref="D37:D50" si="12">"1.依据清单所示，按系统维护要求的数量以次/"&amp;E37&amp;"计量
2.含人工费用，辅材、机械费甲供。"</f>
        <v>1.依据清单所示，按系统维护要求的数量以次/套计量
2.含人工费用，辅材、机械费甲供。</v>
      </c>
      <c r="E37" s="15" t="s">
        <v>35</v>
      </c>
      <c r="F37" s="19">
        <v>208</v>
      </c>
      <c r="G37" s="14">
        <v>12</v>
      </c>
      <c r="H37" s="14">
        <v>18.67</v>
      </c>
      <c r="I37" s="27">
        <f t="shared" si="10"/>
        <v>46600.32</v>
      </c>
      <c r="J37" s="27"/>
      <c r="K37" s="27">
        <f t="shared" si="11"/>
        <v>0</v>
      </c>
      <c r="L37" s="16"/>
    </row>
    <row r="38" s="1" customFormat="1" ht="24" customHeight="1" spans="1:12">
      <c r="A38" s="17">
        <v>2</v>
      </c>
      <c r="B38" s="17" t="s">
        <v>75</v>
      </c>
      <c r="C38" s="17" t="s">
        <v>34</v>
      </c>
      <c r="D38" s="18" t="str">
        <f t="shared" si="12"/>
        <v>1.依据清单所示，按系统维护要求的数量以次/套计量
2.含人工费用，辅材、机械费甲供。</v>
      </c>
      <c r="E38" s="15" t="s">
        <v>35</v>
      </c>
      <c r="F38" s="19">
        <v>3</v>
      </c>
      <c r="G38" s="14">
        <v>12</v>
      </c>
      <c r="H38" s="14">
        <v>101.45</v>
      </c>
      <c r="I38" s="27">
        <f t="shared" si="10"/>
        <v>3652.2</v>
      </c>
      <c r="J38" s="27"/>
      <c r="K38" s="27">
        <f t="shared" si="11"/>
        <v>0</v>
      </c>
      <c r="L38" s="16"/>
    </row>
    <row r="39" s="1" customFormat="1" ht="24" customHeight="1" spans="1:12">
      <c r="A39" s="17">
        <v>3</v>
      </c>
      <c r="B39" s="17" t="s">
        <v>76</v>
      </c>
      <c r="C39" s="17" t="s">
        <v>34</v>
      </c>
      <c r="D39" s="18" t="str">
        <f t="shared" si="12"/>
        <v>1.依据清单所示，按系统维护要求的数量以次/套计量
2.含人工费用，辅材、机械费甲供。</v>
      </c>
      <c r="E39" s="15" t="s">
        <v>35</v>
      </c>
      <c r="F39" s="19">
        <v>60</v>
      </c>
      <c r="G39" s="14">
        <v>12</v>
      </c>
      <c r="H39" s="14">
        <v>18.67</v>
      </c>
      <c r="I39" s="27">
        <f t="shared" si="10"/>
        <v>13442.4</v>
      </c>
      <c r="J39" s="27"/>
      <c r="K39" s="27">
        <f t="shared" si="11"/>
        <v>0</v>
      </c>
      <c r="L39" s="16"/>
    </row>
    <row r="40" s="1" customFormat="1" ht="24" customHeight="1" spans="1:12">
      <c r="A40" s="17">
        <v>4</v>
      </c>
      <c r="B40" s="17" t="s">
        <v>77</v>
      </c>
      <c r="C40" s="17" t="s">
        <v>34</v>
      </c>
      <c r="D40" s="18" t="str">
        <f t="shared" si="12"/>
        <v>1.依据清单所示，按系统维护要求的数量以次/处计量
2.含人工费用，辅材、机械费甲供。</v>
      </c>
      <c r="E40" s="15" t="s">
        <v>78</v>
      </c>
      <c r="F40" s="19">
        <v>400</v>
      </c>
      <c r="G40" s="14">
        <v>12</v>
      </c>
      <c r="H40" s="14">
        <v>3.53</v>
      </c>
      <c r="I40" s="27">
        <f t="shared" si="10"/>
        <v>16944</v>
      </c>
      <c r="J40" s="27"/>
      <c r="K40" s="27">
        <f t="shared" si="11"/>
        <v>0</v>
      </c>
      <c r="L40" s="16"/>
    </row>
    <row r="41" s="1" customFormat="1" ht="24" customHeight="1" spans="1:12">
      <c r="A41" s="17">
        <v>5</v>
      </c>
      <c r="B41" s="17" t="s">
        <v>79</v>
      </c>
      <c r="C41" s="17" t="s">
        <v>34</v>
      </c>
      <c r="D41" s="18" t="str">
        <f t="shared" si="12"/>
        <v>1.依据清单所示，按系统维护要求的数量以次/处计量
2.含人工费用，辅材、机械费甲供。</v>
      </c>
      <c r="E41" s="15" t="s">
        <v>78</v>
      </c>
      <c r="F41" s="19">
        <v>62</v>
      </c>
      <c r="G41" s="14">
        <v>12</v>
      </c>
      <c r="H41" s="14">
        <v>4.5</v>
      </c>
      <c r="I41" s="27">
        <f t="shared" si="10"/>
        <v>3348</v>
      </c>
      <c r="J41" s="27"/>
      <c r="K41" s="27">
        <f t="shared" si="11"/>
        <v>0</v>
      </c>
      <c r="L41" s="16"/>
    </row>
    <row r="42" s="1" customFormat="1" ht="24" customHeight="1" spans="1:12">
      <c r="A42" s="17">
        <v>6</v>
      </c>
      <c r="B42" s="17" t="s">
        <v>80</v>
      </c>
      <c r="C42" s="17" t="s">
        <v>34</v>
      </c>
      <c r="D42" s="18" t="str">
        <f t="shared" si="12"/>
        <v>1.依据清单所示，按系统维护要求的数量以次/套计量
2.含人工费用，辅材、机械费甲供。</v>
      </c>
      <c r="E42" s="15" t="s">
        <v>35</v>
      </c>
      <c r="F42" s="19">
        <v>51</v>
      </c>
      <c r="G42" s="14">
        <v>12</v>
      </c>
      <c r="H42" s="14">
        <v>17.99</v>
      </c>
      <c r="I42" s="27">
        <f t="shared" si="10"/>
        <v>11009.88</v>
      </c>
      <c r="J42" s="27"/>
      <c r="K42" s="27">
        <f t="shared" si="11"/>
        <v>0</v>
      </c>
      <c r="L42" s="16"/>
    </row>
    <row r="43" s="1" customFormat="1" ht="24" customHeight="1" spans="1:12">
      <c r="A43" s="17">
        <v>7</v>
      </c>
      <c r="B43" s="17" t="s">
        <v>81</v>
      </c>
      <c r="C43" s="17" t="s">
        <v>34</v>
      </c>
      <c r="D43" s="18" t="str">
        <f t="shared" si="12"/>
        <v>1.依据清单所示，按系统维护要求的数量以次/套计量
2.含人工费用，辅材、机械费甲供。</v>
      </c>
      <c r="E43" s="15" t="s">
        <v>35</v>
      </c>
      <c r="F43" s="19">
        <v>8</v>
      </c>
      <c r="G43" s="14">
        <v>12</v>
      </c>
      <c r="H43" s="14">
        <v>18.67</v>
      </c>
      <c r="I43" s="27">
        <f t="shared" si="10"/>
        <v>1792.32</v>
      </c>
      <c r="J43" s="27"/>
      <c r="K43" s="27">
        <f t="shared" si="11"/>
        <v>0</v>
      </c>
      <c r="L43" s="16"/>
    </row>
    <row r="44" s="1" customFormat="1" ht="24" customHeight="1" spans="1:12">
      <c r="A44" s="17">
        <v>8</v>
      </c>
      <c r="B44" s="17" t="s">
        <v>82</v>
      </c>
      <c r="C44" s="17" t="s">
        <v>34</v>
      </c>
      <c r="D44" s="18" t="str">
        <f t="shared" si="12"/>
        <v>1.依据清单所示，按系统维护要求的数量以次/套计量
2.含人工费用，辅材、机械费甲供。</v>
      </c>
      <c r="E44" s="15" t="s">
        <v>35</v>
      </c>
      <c r="F44" s="19">
        <v>3</v>
      </c>
      <c r="G44" s="14">
        <v>12</v>
      </c>
      <c r="H44" s="14">
        <v>18.67</v>
      </c>
      <c r="I44" s="27">
        <f t="shared" si="10"/>
        <v>672.12</v>
      </c>
      <c r="J44" s="27"/>
      <c r="K44" s="27">
        <f t="shared" si="11"/>
        <v>0</v>
      </c>
      <c r="L44" s="16"/>
    </row>
    <row r="45" s="1" customFormat="1" ht="24" customHeight="1" spans="1:12">
      <c r="A45" s="17">
        <v>9</v>
      </c>
      <c r="B45" s="17" t="s">
        <v>83</v>
      </c>
      <c r="C45" s="17" t="s">
        <v>34</v>
      </c>
      <c r="D45" s="18" t="str">
        <f t="shared" si="12"/>
        <v>1.依据清单所示，按系统维护要求的数量以次/套计量
2.含人工费用，辅材、机械费甲供。</v>
      </c>
      <c r="E45" s="15" t="s">
        <v>35</v>
      </c>
      <c r="F45" s="19">
        <v>25</v>
      </c>
      <c r="G45" s="14">
        <v>12</v>
      </c>
      <c r="H45" s="14">
        <v>2.25</v>
      </c>
      <c r="I45" s="27">
        <f t="shared" si="10"/>
        <v>675</v>
      </c>
      <c r="J45" s="27"/>
      <c r="K45" s="27">
        <f t="shared" si="11"/>
        <v>0</v>
      </c>
      <c r="L45" s="16"/>
    </row>
    <row r="46" s="1" customFormat="1" ht="24" customHeight="1" spans="1:12">
      <c r="A46" s="17">
        <v>10</v>
      </c>
      <c r="B46" s="17" t="s">
        <v>84</v>
      </c>
      <c r="C46" s="17" t="s">
        <v>34</v>
      </c>
      <c r="D46" s="18" t="str">
        <f t="shared" si="12"/>
        <v>1.依据清单所示，按系统维护要求的数量以次/套计量
2.含人工费用，辅材、机械费甲供。</v>
      </c>
      <c r="E46" s="15" t="s">
        <v>35</v>
      </c>
      <c r="F46" s="19">
        <v>335</v>
      </c>
      <c r="G46" s="14">
        <v>12</v>
      </c>
      <c r="H46" s="14">
        <v>17.99</v>
      </c>
      <c r="I46" s="27">
        <f t="shared" si="10"/>
        <v>72319.8</v>
      </c>
      <c r="J46" s="27"/>
      <c r="K46" s="27">
        <f t="shared" si="11"/>
        <v>0</v>
      </c>
      <c r="L46" s="16"/>
    </row>
    <row r="47" s="1" customFormat="1" ht="24" customHeight="1" spans="1:12">
      <c r="A47" s="17">
        <v>11</v>
      </c>
      <c r="B47" s="17" t="s">
        <v>85</v>
      </c>
      <c r="C47" s="17" t="s">
        <v>34</v>
      </c>
      <c r="D47" s="18" t="str">
        <f t="shared" si="12"/>
        <v>1.依据清单所示，按系统维护要求的数量以次/套计量
2.含人工费用，辅材、机械费甲供。</v>
      </c>
      <c r="E47" s="15" t="s">
        <v>35</v>
      </c>
      <c r="F47" s="19">
        <v>11</v>
      </c>
      <c r="G47" s="14">
        <v>12</v>
      </c>
      <c r="H47" s="14">
        <v>18.67</v>
      </c>
      <c r="I47" s="27">
        <f t="shared" si="10"/>
        <v>2464.44</v>
      </c>
      <c r="J47" s="27"/>
      <c r="K47" s="27">
        <f t="shared" si="11"/>
        <v>0</v>
      </c>
      <c r="L47" s="16"/>
    </row>
    <row r="48" s="1" customFormat="1" ht="24" customHeight="1" spans="1:12">
      <c r="A48" s="17">
        <v>12</v>
      </c>
      <c r="B48" s="17" t="s">
        <v>86</v>
      </c>
      <c r="C48" s="17" t="s">
        <v>34</v>
      </c>
      <c r="D48" s="18" t="str">
        <f t="shared" si="12"/>
        <v>1.依据清单所示，按系统维护要求的数量以次/套计量
2.含人工费用，辅材、机械费甲供。</v>
      </c>
      <c r="E48" s="15" t="s">
        <v>35</v>
      </c>
      <c r="F48" s="19">
        <v>102</v>
      </c>
      <c r="G48" s="14">
        <v>12</v>
      </c>
      <c r="H48" s="14">
        <v>2.25</v>
      </c>
      <c r="I48" s="27">
        <f t="shared" si="10"/>
        <v>2754</v>
      </c>
      <c r="J48" s="27"/>
      <c r="K48" s="27">
        <f t="shared" si="11"/>
        <v>0</v>
      </c>
      <c r="L48" s="16"/>
    </row>
    <row r="49" s="1" customFormat="1" ht="24" customHeight="1" spans="1:12">
      <c r="A49" s="17">
        <v>13</v>
      </c>
      <c r="B49" s="17" t="s">
        <v>87</v>
      </c>
      <c r="C49" s="17" t="s">
        <v>34</v>
      </c>
      <c r="D49" s="18" t="str">
        <f t="shared" si="12"/>
        <v>1.依据清单所示，按系统维护要求的数量以次/套计量
2.含人工费用，辅材、机械费甲供。</v>
      </c>
      <c r="E49" s="15" t="s">
        <v>35</v>
      </c>
      <c r="F49" s="19">
        <v>208</v>
      </c>
      <c r="G49" s="14">
        <v>12</v>
      </c>
      <c r="H49" s="14">
        <v>15.75</v>
      </c>
      <c r="I49" s="27">
        <f t="shared" si="10"/>
        <v>39312</v>
      </c>
      <c r="J49" s="27"/>
      <c r="K49" s="27">
        <f t="shared" si="11"/>
        <v>0</v>
      </c>
      <c r="L49" s="16"/>
    </row>
    <row r="50" s="1" customFormat="1" ht="24" customHeight="1" spans="1:12">
      <c r="A50" s="17">
        <v>14</v>
      </c>
      <c r="B50" s="17" t="s">
        <v>88</v>
      </c>
      <c r="C50" s="17" t="s">
        <v>34</v>
      </c>
      <c r="D50" s="18" t="str">
        <f t="shared" si="12"/>
        <v>1.依据清单所示，按系统维护要求的数量以次/套计量
2.含人工费用，辅材、机械费甲供。</v>
      </c>
      <c r="E50" s="15" t="s">
        <v>35</v>
      </c>
      <c r="F50" s="19">
        <v>40</v>
      </c>
      <c r="G50" s="14">
        <v>12</v>
      </c>
      <c r="H50" s="14">
        <v>38.24</v>
      </c>
      <c r="I50" s="27">
        <f t="shared" si="10"/>
        <v>18355.2</v>
      </c>
      <c r="J50" s="27"/>
      <c r="K50" s="27">
        <f t="shared" si="11"/>
        <v>0</v>
      </c>
      <c r="L50" s="16"/>
    </row>
    <row r="51" s="1" customFormat="1" ht="24" customHeight="1" spans="1:12">
      <c r="A51" s="11" t="s">
        <v>89</v>
      </c>
      <c r="B51" s="11"/>
      <c r="C51" s="11"/>
      <c r="D51" s="11"/>
      <c r="E51" s="11"/>
      <c r="F51" s="11"/>
      <c r="G51" s="11"/>
      <c r="H51" s="11"/>
      <c r="I51" s="29">
        <f>SUM(I37:I50)</f>
        <v>233341.68</v>
      </c>
      <c r="J51" s="29"/>
      <c r="K51" s="29">
        <f>SUM(K37:K50)</f>
        <v>0</v>
      </c>
      <c r="L51" s="16"/>
    </row>
    <row r="52" s="1" customFormat="1" ht="24" customHeight="1" spans="1:12">
      <c r="A52" s="22"/>
      <c r="B52" s="22" t="s">
        <v>90</v>
      </c>
      <c r="C52" s="22"/>
      <c r="D52" s="22"/>
      <c r="E52" s="22"/>
      <c r="F52" s="11"/>
      <c r="G52" s="11"/>
      <c r="H52" s="11"/>
      <c r="I52" s="29">
        <f>I11+I19+I25+I32+I35+I51</f>
        <v>11454620.04</v>
      </c>
      <c r="J52" s="29"/>
      <c r="K52" s="29">
        <f>K11+K19+K25+K32+K35+K51</f>
        <v>0</v>
      </c>
      <c r="L52" s="22"/>
    </row>
    <row r="53" s="1" customFormat="1" ht="24" customHeight="1" spans="1:12">
      <c r="A53" s="22" t="s">
        <v>91</v>
      </c>
      <c r="B53" s="22"/>
      <c r="C53" s="22"/>
      <c r="D53" s="22"/>
      <c r="E53" s="22"/>
      <c r="F53" s="11"/>
      <c r="G53" s="11"/>
      <c r="H53" s="11"/>
      <c r="I53" s="29"/>
      <c r="J53" s="29"/>
      <c r="K53" s="29"/>
      <c r="L53" s="22"/>
    </row>
    <row r="54" s="1" customFormat="1" ht="24" customHeight="1" spans="1:12">
      <c r="A54" s="11" t="s">
        <v>1</v>
      </c>
      <c r="B54" s="12" t="s">
        <v>23</v>
      </c>
      <c r="C54" s="12"/>
      <c r="D54" s="12"/>
      <c r="E54" s="12" t="s">
        <v>26</v>
      </c>
      <c r="F54" s="12" t="s">
        <v>92</v>
      </c>
      <c r="G54" s="14" t="s">
        <v>93</v>
      </c>
      <c r="H54" s="12" t="s">
        <v>94</v>
      </c>
      <c r="I54" s="29" t="s">
        <v>95</v>
      </c>
      <c r="J54" s="29"/>
      <c r="K54" s="29"/>
      <c r="L54" s="11" t="s">
        <v>6</v>
      </c>
    </row>
    <row r="55" s="1" customFormat="1" ht="24" customHeight="1" spans="1:12">
      <c r="A55" s="17">
        <v>1</v>
      </c>
      <c r="B55" s="17" t="s">
        <v>96</v>
      </c>
      <c r="C55" s="17" t="s">
        <v>97</v>
      </c>
      <c r="D55" s="18" t="str">
        <f>"1.依据清单所示，按功能点数量以个计量
2.含人工费用，辅材、机械费甲供。"</f>
        <v>1.依据清单所示，按功能点数量以个计量
2.含人工费用，辅材、机械费甲供。</v>
      </c>
      <c r="E55" s="15" t="s">
        <v>98</v>
      </c>
      <c r="F55" s="19">
        <v>120</v>
      </c>
      <c r="G55" s="14" t="s">
        <v>93</v>
      </c>
      <c r="H55" s="14">
        <v>11078.26</v>
      </c>
      <c r="I55" s="27">
        <f>F55*H55</f>
        <v>1329391.2</v>
      </c>
      <c r="J55" s="14"/>
      <c r="K55" s="27">
        <f t="shared" ref="K55:K57" si="13">F55*J55</f>
        <v>0</v>
      </c>
      <c r="L55" s="32" t="s">
        <v>99</v>
      </c>
    </row>
    <row r="56" s="1" customFormat="1" ht="24" customHeight="1" spans="1:12">
      <c r="A56" s="17">
        <v>2</v>
      </c>
      <c r="B56" s="17" t="s">
        <v>100</v>
      </c>
      <c r="C56" s="17" t="s">
        <v>101</v>
      </c>
      <c r="D56" s="18" t="str">
        <f>"1.依据清单所示，按功能点数量以个计量
2.含人工费用，辅材、机械费甲供。"</f>
        <v>1.依据清单所示，按功能点数量以个计量
2.含人工费用，辅材、机械费甲供。</v>
      </c>
      <c r="E56" s="15" t="s">
        <v>98</v>
      </c>
      <c r="F56" s="19">
        <v>145</v>
      </c>
      <c r="G56" s="14" t="s">
        <v>93</v>
      </c>
      <c r="H56" s="14">
        <v>8008.33</v>
      </c>
      <c r="I56" s="27">
        <f t="shared" ref="I55:I57" si="14">F56*H56</f>
        <v>1161207.85</v>
      </c>
      <c r="J56" s="14"/>
      <c r="K56" s="27">
        <f t="shared" si="13"/>
        <v>0</v>
      </c>
      <c r="L56" s="31" t="s">
        <v>102</v>
      </c>
    </row>
    <row r="57" s="1" customFormat="1" ht="24" customHeight="1" spans="1:12">
      <c r="A57" s="17">
        <v>3</v>
      </c>
      <c r="B57" s="17" t="s">
        <v>103</v>
      </c>
      <c r="C57" s="17" t="s">
        <v>104</v>
      </c>
      <c r="D57" s="18" t="str">
        <f>"1.依据清单所示，按功能点数量以个计量
2.含人工费用，辅材、机械费甲供。"</f>
        <v>1.依据清单所示，按功能点数量以个计量
2.含人工费用，辅材、机械费甲供。</v>
      </c>
      <c r="E57" s="15" t="s">
        <v>98</v>
      </c>
      <c r="F57" s="19">
        <v>108</v>
      </c>
      <c r="G57" s="14" t="s">
        <v>93</v>
      </c>
      <c r="H57" s="14">
        <v>4994.58</v>
      </c>
      <c r="I57" s="27">
        <f t="shared" si="14"/>
        <v>539414.64</v>
      </c>
      <c r="J57" s="14"/>
      <c r="K57" s="27">
        <f t="shared" si="13"/>
        <v>0</v>
      </c>
      <c r="L57" s="31" t="s">
        <v>105</v>
      </c>
    </row>
    <row r="58" ht="24" customHeight="1" spans="1:12">
      <c r="A58" s="11" t="s">
        <v>106</v>
      </c>
      <c r="B58" s="11"/>
      <c r="C58" s="11"/>
      <c r="D58" s="11"/>
      <c r="E58" s="11"/>
      <c r="F58" s="11"/>
      <c r="G58" s="11"/>
      <c r="H58" s="11"/>
      <c r="I58" s="29">
        <f>SUM(I55:I57)</f>
        <v>3030013.69</v>
      </c>
      <c r="J58" s="29"/>
      <c r="K58" s="29">
        <f>SUM(K55:K57)</f>
        <v>0</v>
      </c>
      <c r="L58" s="33"/>
    </row>
    <row r="59" ht="24" customHeight="1" spans="1:12">
      <c r="A59" s="11" t="s">
        <v>107</v>
      </c>
      <c r="B59" s="11"/>
      <c r="C59" s="11"/>
      <c r="D59" s="11"/>
      <c r="E59" s="11"/>
      <c r="F59" s="11"/>
      <c r="G59" s="11"/>
      <c r="H59" s="11"/>
      <c r="I59" s="29">
        <f>I58+I52</f>
        <v>14484633.73</v>
      </c>
      <c r="J59" s="29"/>
      <c r="K59" s="29">
        <f>K58+K52</f>
        <v>0</v>
      </c>
      <c r="L59" s="33"/>
    </row>
  </sheetData>
  <mergeCells count="6">
    <mergeCell ref="A1:L1"/>
    <mergeCell ref="A2:L2"/>
    <mergeCell ref="A51:B51"/>
    <mergeCell ref="A53:L53"/>
    <mergeCell ref="A58:B58"/>
    <mergeCell ref="A59:B59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招标工程量清单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Kevin</cp:lastModifiedBy>
  <dcterms:created xsi:type="dcterms:W3CDTF">2006-09-16T00:00:00Z</dcterms:created>
  <dcterms:modified xsi:type="dcterms:W3CDTF">2024-12-19T06:37:00Z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8C052DE4F9CD4B859D58A5F440AF3B1A_13</vt:lpwstr>
  </property>
  <property fmtid="{D5CDD505-2E9C-101B-9397-08002B2CF9AE}" pid="3" name="KSOProductBuildVer">
    <vt:lpwstr>2052-11.8.2.11542</vt:lpwstr>
  </property>
</Properties>
</file>