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清单明细（武道段）" sheetId="1" r:id="rId1"/>
  </sheets>
  <definedNames>
    <definedName name="_xlnm._FilterDatabase" localSheetId="0" hidden="1">'2、清单明细（武道段）'!$A$2:$AG$2</definedName>
    <definedName name="_xlnm.Print_Area" localSheetId="0">'2、清单明细（武道段）'!$A$1:$M$131</definedName>
    <definedName name="_xlnm.Print_Titles">#REF!</definedName>
  </definedNames>
  <calcPr calcId="144525"/>
</workbook>
</file>

<file path=xl/sharedStrings.xml><?xml version="1.0" encoding="utf-8"?>
<sst xmlns="http://schemas.openxmlformats.org/spreadsheetml/2006/main" count="941" uniqueCount="471">
  <si>
    <t>渝湘复线高速公路项目武道段机电工程项目消防工程专项分包采购工程量清单</t>
  </si>
  <si>
    <t>序号</t>
  </si>
  <si>
    <t>工程或费用名称</t>
  </si>
  <si>
    <t>技术参数、规格型号</t>
  </si>
  <si>
    <t>工作内容</t>
  </si>
  <si>
    <t>计量规则</t>
  </si>
  <si>
    <t>甲乙供</t>
  </si>
  <si>
    <t>单位</t>
  </si>
  <si>
    <t>数量</t>
  </si>
  <si>
    <t>品牌型号</t>
  </si>
  <si>
    <t>含税单项限价
（元）</t>
  </si>
  <si>
    <t>含税综合单价
（元）</t>
  </si>
  <si>
    <t>含税合价
（元）</t>
  </si>
  <si>
    <t>备注</t>
  </si>
  <si>
    <t>3.1</t>
  </si>
  <si>
    <t>洞内设备</t>
  </si>
  <si>
    <t>3.1.1</t>
  </si>
  <si>
    <t>I型消防设备箱箱体</t>
  </si>
  <si>
    <t xml:space="preserve">1920×1280×280(W×H×D)，对开门，含不锈钢门、门板及安装附件；箱体采用2.0mm 冷轧钢板制造；箱门门框采用 2.0mm304不锈钢制造；箱门采用不小于 1.5mm厚304不锈钢板制作，具体做法按设计 </t>
  </si>
  <si>
    <t>1.预留洞
2.箱体、箱门安装
3.配件安装
4.箱体外围封堵</t>
  </si>
  <si>
    <t>1.依据图纸所示，按设计配置和功能要求的设备数量以套计量
2.综合单价包干，包含一切安装辅材及材料（设备)卸货、二次转运、仓储等费用</t>
  </si>
  <si>
    <t>乙供</t>
  </si>
  <si>
    <t>套</t>
  </si>
  <si>
    <t>3.1.2</t>
  </si>
  <si>
    <t>水成膜泡沫灭火装置</t>
  </si>
  <si>
    <t>PMZ30,3%型泡沫液；泡沫管道为不锈钢材质；含至DN80三通的全套配件（泡沫罐、比例混合器、25m软管卷盘、泡沫喷嘴、压力表、异径三通等）</t>
  </si>
  <si>
    <t>1.切管、套丝
2.制垫、加垫、紧螺栓
3.灭火装置安装
4.附件检查安装
5.水压试验</t>
  </si>
  <si>
    <t>3.1.3</t>
  </si>
  <si>
    <t>干粉灭火器</t>
  </si>
  <si>
    <t>MF/ABC6</t>
  </si>
  <si>
    <t>1.本体安装
2.固定</t>
  </si>
  <si>
    <t>1.依据图纸所示，按设计配置和功能要求的设备数量以具计量
2.综合单价包干，包含一切安装辅材及甲供材料（设备)卸货、二次转运、仓储等费用</t>
  </si>
  <si>
    <t>具</t>
  </si>
  <si>
    <t>3.1.4</t>
  </si>
  <si>
    <t>减压稳压消火栓</t>
  </si>
  <si>
    <t>SNSS65-I，含消火栓1只，水枪喷嘴口径19mm2只，衬胶水龙带30m，DN65 2根及安装附件</t>
  </si>
  <si>
    <t>1.预留洞、切管、套丝
2.消火栓检查、安装
3.附件检查安装
4.水压试验</t>
  </si>
  <si>
    <t>3.1.5</t>
  </si>
  <si>
    <t>SNSS65-II，含消火栓1只，水枪喷嘴口径19mm2只，衬胶水龙带30m，DN65 2根及安装附件</t>
  </si>
  <si>
    <t>3.1.8</t>
  </si>
  <si>
    <t>热镀锌无缝钢管（接消火栓支管）</t>
  </si>
  <si>
    <t>φ88.9×4，含沟槽卡箍连接，含卡箍、三通、弯头等所有连接配件</t>
  </si>
  <si>
    <t>1.压槽、切管、坡口、调直、煨弯
2.挖眼接管、异径管制作
3.对口、沟槽连接
4.卡箍制作、安装
5.管道及管件安装
7.管道压力试验
6.具体施工内容满足设计及验收要求</t>
  </si>
  <si>
    <t>1.依据图纸所示，按设计配置和功能要求的管道数量以m计量
2.综合单价包干，包含一切安装辅材及甲供材料（设备)卸货、二次转运、仓储等费用</t>
  </si>
  <si>
    <t>钢管甲供</t>
  </si>
  <si>
    <t>m</t>
  </si>
  <si>
    <t>消防支管，每处约1.9m，沟槽连接</t>
  </si>
  <si>
    <t>3.1.9</t>
  </si>
  <si>
    <t>热镀锌焊接钢管（洞内）</t>
  </si>
  <si>
    <t>φ168.3×5，含沟槽卡箍连接，含卡箍、三通、弯头等所有连接配件</t>
  </si>
  <si>
    <t>主干管每6m连接一次，沟槽连接</t>
  </si>
  <si>
    <t>3.1.11</t>
  </si>
  <si>
    <t>φ219.1×6，含沟槽卡箍连接，含卡箍、三通、弯头等所有连接配件</t>
  </si>
  <si>
    <t>3.1.12</t>
  </si>
  <si>
    <t>热镀锌无缝钢管（洞内）</t>
  </si>
  <si>
    <t>3.1.13</t>
  </si>
  <si>
    <t>红色防锈漆</t>
  </si>
  <si>
    <t>洞内管道，刷防锈漆两遍</t>
  </si>
  <si>
    <t>1.管道表面清理
2.底漆涂刷
3.面漆涂刷</t>
  </si>
  <si>
    <t>1.依据图纸所示，按设计要求涂刷管道的表面积以m2计量
2.综合单价包干，包含一切安装辅材及甲供材料（设备)卸货、二次转运、仓储等费用</t>
  </si>
  <si>
    <t>m2</t>
  </si>
  <si>
    <t>3.1.14</t>
  </si>
  <si>
    <t>蝶阀</t>
  </si>
  <si>
    <t>DN80,D41X-16，含法兰、沟槽连接件等所有相应配件</t>
  </si>
  <si>
    <t>1.切管，坡口，调直，对口
2.连接方式综合考虑
3.法兰片、沟槽连接件安装
4.配件安装
5.水压试验</t>
  </si>
  <si>
    <t>1.依据图纸所示，按设计配置和功能要求的设备数量以个计量
2.综合单价包干，包含一切安装辅材及材料（设备)卸货、二次转运、仓储等费用</t>
  </si>
  <si>
    <t>个</t>
  </si>
  <si>
    <t>沟槽连接，做热镀锌处理</t>
  </si>
  <si>
    <t>3.1.15</t>
  </si>
  <si>
    <t>DN150,D41X-16，含法兰、沟槽连接件等所有相应配件</t>
  </si>
  <si>
    <t>3.1.16</t>
  </si>
  <si>
    <t>DN200,D41X-166，含法兰、沟槽连接件等所有相应配件</t>
  </si>
  <si>
    <t>3.1.17</t>
  </si>
  <si>
    <t>柔性伸缩节</t>
  </si>
  <si>
    <t>DN150,P=1.6MPa，含法兰、沟槽连接件等所有相应配件</t>
  </si>
  <si>
    <t>1.依据图纸所示，按设计配置和功能要求的管件数量以个计量
2.综合单价包干，包含一切安装辅材及材料（设备)卸货、二次转运、仓储等费用</t>
  </si>
  <si>
    <t>3.1.18</t>
  </si>
  <si>
    <t>DN200,P=1.6MPa，含法兰、沟槽连接件等所有相应配件</t>
  </si>
  <si>
    <t>3.1.22</t>
  </si>
  <si>
    <t>镀锌钢板</t>
  </si>
  <si>
    <t>3mm厚，外刷防锈漆，70×50cm</t>
  </si>
  <si>
    <t>1.预留洞
2.箱门安装
3.配件安装
4.外围空隙封堵</t>
  </si>
  <si>
    <t>1.依据图纸所示，按设计配置和功能要求的盖板数量以块计量
2.综合单价包干，包含一切安装辅材及材料（设备)卸货、二次转运、仓储等费用</t>
  </si>
  <si>
    <t>块</t>
  </si>
  <si>
    <t>3.1.25</t>
  </si>
  <si>
    <t>检修洞室盖板</t>
  </si>
  <si>
    <t>3mm厚，外刷防锈漆，220×180cm，含门框</t>
  </si>
  <si>
    <t>1.依据图纸所示，按设计配置和功能要求的盖板数量以处计量
2.综合单价包干，包含一切安装辅材及材料（设备)卸货、二次转运、仓储等费用</t>
  </si>
  <si>
    <t>处</t>
  </si>
  <si>
    <t>3.1.26</t>
  </si>
  <si>
    <t>闸阀</t>
  </si>
  <si>
    <t>DN150, Z41H-166，含法兰、沟槽连接件等所有相应配件</t>
  </si>
  <si>
    <t>用于洞内联络管道处，沟槽连接，做热镀锌处理</t>
  </si>
  <si>
    <t>3.1.27</t>
  </si>
  <si>
    <t>DN200,Z41H-16，含法兰、沟槽连接件等所有相应配件</t>
  </si>
  <si>
    <t>3.1.29</t>
  </si>
  <si>
    <t>减压阀</t>
  </si>
  <si>
    <t>DN200,P=1.6MPa,每处减压组包含如图所示的蝶阀4套，Y型过滤器2套，减压阀2套，安全阀2套，挠性接头2套，压力表2套，管道支架、管件及法兰片、支墩等所有附件</t>
  </si>
  <si>
    <t>1.切管，坡口，调直，对口
2.连接方式综合考虑
3.法兰片、沟槽连接件安装
4.配件安装
5.水压试验
6.支架、支墩等图纸内容安装</t>
  </si>
  <si>
    <t>1.依据图纸所示，按设计配置和功能要求的设备数量以处计量
2.综合单价包干，包含一切安装辅材及材料（设备)卸货、二次转运、仓储等费用</t>
  </si>
  <si>
    <t>乙供；钢管、线缆甲供</t>
  </si>
  <si>
    <t>3.1.33</t>
  </si>
  <si>
    <t>消防主干管支架</t>
  </si>
  <si>
    <t>L50×5,长0.45m，间距2m布设，含焊接、钢板、管箍、M12膨胀螺栓、5mm厚防震胶垫及安装附件，做热镀锌处理</t>
  </si>
  <si>
    <t>1.支架制作安装固定
2.支架除锈、刷油
3.螺栓防腐处理
4.具体符合设计及验收要求</t>
  </si>
  <si>
    <t>1.依据图纸所示，按设计配置和功能要求的支架数量以付计量
2.综合单价包干，包含一切安装辅材及材料（设备)卸货、二次转运、仓储等费用</t>
  </si>
  <si>
    <t>付</t>
  </si>
  <si>
    <t>3.1.34</t>
  </si>
  <si>
    <t>消防支管支架</t>
  </si>
  <si>
    <t>L40×4,长0.44m，含膨胀螺栓、管箍等附件，做热镀锌处理</t>
  </si>
  <si>
    <t>3.1.35</t>
  </si>
  <si>
    <t>自动排气阀</t>
  </si>
  <si>
    <t>P724W-4T,DN25,P=1.6MPa，含短管、截止阀、三通等安装附件，做热镀锌处理</t>
  </si>
  <si>
    <t>3.1.36</t>
  </si>
  <si>
    <t>人行横洞防火门</t>
  </si>
  <si>
    <t>钢制A类隔热防火门 200×250cm，含闭门器、活页等全套安装配件、顶部做防火板遮挡，机制砖封堵,防火2h</t>
  </si>
  <si>
    <t>1.制作、平直、画线
2.下料、焊接、刷油（喷漆）
3.安装、补刷油
4.闭门器、活页等全套安装配件
5.缝隙封堵
6.具体满足设计及验收要求</t>
  </si>
  <si>
    <t>含机砖封堵，闭门器等安装附件</t>
  </si>
  <si>
    <t>补充1</t>
  </si>
  <si>
    <t>钢制A类隔热防火门 200×250cm，含闭门器、活页等全套安装配件、顶部做防火板遮挡，机制砖封堵,防火3h</t>
  </si>
  <si>
    <t>3.1.37</t>
  </si>
  <si>
    <t>车行横洞防火门</t>
  </si>
  <si>
    <t>钢制防火、防烟卷帘门 宽×高=630×750cm，含控制箱，门帘，包厢，电机，控制盒等全套安装配件,防火2h</t>
  </si>
  <si>
    <t>1.制作、平直、画线
2.下料、焊接、刷油（喷漆）
3.安装、补刷油
4.电机、卷帘等全套安装配件
5.缝隙封堵
6.具体满足设计及验收要求</t>
  </si>
  <si>
    <t>含控制电机及安装辅材</t>
  </si>
  <si>
    <t>补充2</t>
  </si>
  <si>
    <t>钢制防火、防烟卷帘门 宽×高=630×750cm，含控制箱，门帘，包厢，电机，控制盒等全套安装配件,防火3h</t>
  </si>
  <si>
    <t>3.1.38</t>
  </si>
  <si>
    <t>车行横洞防火门供电电缆</t>
  </si>
  <si>
    <t>ZBN-YJV-0.6/1.0kV 5×4</t>
  </si>
  <si>
    <t>1.线缆配套附件、辅材的装卸、运输、开箱、就位
2.线缆检查、编号、安放
3.断线、固定、临时封头、清理场地
4.电缆头、线夹制作、安装
5.功能检测</t>
  </si>
  <si>
    <t>1.依据图纸所示，按线缆长度以m计量
2.综合单价包干，包含一切安装辅材及材料（设备)卸货、二次转运、仓储等费用</t>
  </si>
  <si>
    <t>电缆甲供</t>
  </si>
  <si>
    <t>至应急照明回路，据实计量</t>
  </si>
  <si>
    <t>3.1.39</t>
  </si>
  <si>
    <t>ZBN-YJY-0.6/1.0kV 5×16</t>
  </si>
  <si>
    <t>至洞外或洞内变电所低压配电柜，据实计量</t>
  </si>
  <si>
    <t>3.1.40</t>
  </si>
  <si>
    <t>车行横洞电缆集成分支器(穿刺线夹）</t>
  </si>
  <si>
    <t>具体参数详设计</t>
  </si>
  <si>
    <t>1、定位、量尺寸、剥护套层、安装、包缠绝缘封堵</t>
  </si>
  <si>
    <t>1.依据图纸所示，按设计数量以个计量
2.综合单价包干，包含一切安装辅材及甲供材料二次转运费、装卸费、仓储</t>
  </si>
  <si>
    <t>3.1.41</t>
  </si>
  <si>
    <t>0.1级压力传感器</t>
  </si>
  <si>
    <t>MIK-P300</t>
  </si>
  <si>
    <t>1.连接
2.安装、调试
3.线缆敷设</t>
  </si>
  <si>
    <t>1.依据图纸所示，按设计配置和功能要求的设备数量以台计量
2.综合单价包干，包含一切安装辅材及材料（设备)卸货、二次转运、仓储等费用</t>
  </si>
  <si>
    <t>乙供，电缆甲供</t>
  </si>
  <si>
    <t>台</t>
  </si>
  <si>
    <t>含供电电缆、信号电缆等，数据传输至隧道内PLC</t>
  </si>
  <si>
    <t>3.1.42</t>
  </si>
  <si>
    <t>0.5级流量计</t>
  </si>
  <si>
    <t>LDG-SUP, DN150</t>
  </si>
  <si>
    <t>1.切管，坡口，调直，对口
2.连接方式综合考虑
3.法兰片、沟槽连接件安装
4.配件安装
5.水压试验
6.线缆敷设</t>
  </si>
  <si>
    <t>含供电电缆、信号电缆、管件及连接件等，数据传输至隧道内PLC</t>
  </si>
  <si>
    <t>3.1.43</t>
  </si>
  <si>
    <t>推车式灭火器</t>
  </si>
  <si>
    <t>磷酸铵盐干粉，20KG</t>
  </si>
  <si>
    <t>1.灭火器安装
2.具体符合设计及验收要求</t>
  </si>
  <si>
    <t>1.依据图纸所示，按设计配置和功能要求的设备数量以具计量
2.综合单价包干，包含一切安装辅材及材料（设备)卸货、二次转运、仓储等费用</t>
  </si>
  <si>
    <t>每处紧急停车带处设置2具</t>
  </si>
  <si>
    <t>3.1.44</t>
  </si>
  <si>
    <t>电缆沟防火隔断</t>
  </si>
  <si>
    <t>采用不燃材料封堵，每100m对路面两侧电缆沟、桥架（线槽）封堵10m</t>
  </si>
  <si>
    <t>1.防火封堵施工
2.防火板、防火材料安装
3.管道保护管敷设
4.具体做法满足设计及规范要求</t>
  </si>
  <si>
    <t>1.依据图纸所示，按设计配置和功能要求的两侧封堵为1处计量
2.综合单价包干，包含一切安装辅材及材料（设备)卸货、二次转运、仓储等费用</t>
  </si>
  <si>
    <t>3.2</t>
  </si>
  <si>
    <t>消防设备指示标志</t>
  </si>
  <si>
    <t>3.2.1</t>
  </si>
  <si>
    <t>LED,版面25cm×40cm,双面显示</t>
  </si>
  <si>
    <t>1.本体安装
2.线缆连接
3.单体调试</t>
  </si>
  <si>
    <t>光电标志甲供</t>
  </si>
  <si>
    <t>含安装支架等，从疏散指示标志回路取电</t>
  </si>
  <si>
    <t>3.2.2</t>
  </si>
  <si>
    <t>指示标志支线电缆</t>
  </si>
  <si>
    <t>NH-BVV-500V-2×2.5</t>
  </si>
  <si>
    <t>3.2.3</t>
  </si>
  <si>
    <t>绝缘穿刺线夹</t>
  </si>
  <si>
    <t>1.依据图纸所示，按数量以个计量
2.综合单价包干，包含一切安装辅材及甲供材料二次转运费、装卸费、仓储</t>
  </si>
  <si>
    <t>3.2.4</t>
  </si>
  <si>
    <t>接地导线</t>
  </si>
  <si>
    <t>NH-BVV-1×2.5</t>
  </si>
  <si>
    <t>3.3</t>
  </si>
  <si>
    <t>洞口管网</t>
  </si>
  <si>
    <t>3.3.1</t>
  </si>
  <si>
    <t>阀门井</t>
  </si>
  <si>
    <t>参考图集05S502，页26（DN150）；阀门井φ1200</t>
  </si>
  <si>
    <t>1.土石方开挖、回填、外运
2.模板制作、安装、拆除
3.钢筋除锈、制作、电焊、绑扎
4.混凝土配运料、拌和、浇筑、捣固、养护
5.垫层浇筑
6.井盖安装
7.井内附件安装
8.具体满足设计及图集要求</t>
  </si>
  <si>
    <t>1.依据图纸所示，按设计配置和功能要求的井道数量以个计量
2.综合单价包干，包含一切安装辅材及材料（设备)卸货、二次转运、仓储等费用</t>
  </si>
  <si>
    <t>3.3.2</t>
  </si>
  <si>
    <t>DN150,Z41H-16，含法兰、沟槽连接件等所有相应配件</t>
  </si>
  <si>
    <t>做热镀锌处理</t>
  </si>
  <si>
    <t>3.3.3</t>
  </si>
  <si>
    <t>DN200,Z4IH-16，含法兰、沟槽连接件等所有相应配件</t>
  </si>
  <si>
    <t>3.3.6</t>
  </si>
  <si>
    <t>Y型过滤器</t>
  </si>
  <si>
    <t>DN150，含法兰、沟槽连接件等所有相应配件</t>
  </si>
  <si>
    <t>含阀门、连接等附件，做热镀锌处理</t>
  </si>
  <si>
    <t>3.3.7</t>
  </si>
  <si>
    <t>DN200，含法兰、沟槽连接件等所有相应配件</t>
  </si>
  <si>
    <t>3.3.8</t>
  </si>
  <si>
    <t>地上式水泵接合器</t>
  </si>
  <si>
    <t>SQS150-A型，按国家图集99S203施工；含闸阀、止回阀、安全阀、弯头、沟槽式卡箍、沟槽短管法兰，做热镀锌处理</t>
  </si>
  <si>
    <t>1.预留洞、切管、套丝
2.水泵接合器检查、安装
3.阀门、附件检查安装
4.水压试验</t>
  </si>
  <si>
    <t>3.3.9</t>
  </si>
  <si>
    <t>地上式室外消火栓</t>
  </si>
  <si>
    <t>SS150/80-1.6，按国家图集01S201施工；含闸阀、弯头沟槽式卡箍、沟槽短管法兰，做热镀锌处理</t>
  </si>
  <si>
    <t>1.预留洞、切管、套丝
2.消火栓检查、安装
3.阀门、附件检查安装
4.水压试验</t>
  </si>
  <si>
    <t>3.3.10</t>
  </si>
  <si>
    <t>泄水阀</t>
  </si>
  <si>
    <t>DN150，含法兰等所有相应配件；含沟槽卡箍等管道连接件，做热镀锌处理</t>
  </si>
  <si>
    <t>3.3.11</t>
  </si>
  <si>
    <t>DN200，含法兰等所有相应配件；含沟槽卡箍等管道连接件，做热镀锌处理</t>
  </si>
  <si>
    <t>3.4</t>
  </si>
  <si>
    <t>洞外管网</t>
  </si>
  <si>
    <t>3.4.1</t>
  </si>
  <si>
    <t>过桥管道支架</t>
  </si>
  <si>
    <t>L50×5,长1.2m</t>
  </si>
  <si>
    <t>3.4.2</t>
  </si>
  <si>
    <t>热镀锌无缝钢管（洞外）</t>
  </si>
  <si>
    <t>φ219.1×6，含所有法兰、连接件、土石方开挖、回填</t>
  </si>
  <si>
    <t>1.压槽、切管、坡口、调直、煨弯
2.挖眼接管、异径管制作
3.对口、法兰连接
4.管道及管件安装
5.垫层铺设
6.土石方开挖、回填</t>
  </si>
  <si>
    <t>埋地敷设，含法兰连接件，每隔150设置一处伸缩节</t>
  </si>
  <si>
    <t>3.4.3</t>
  </si>
  <si>
    <t>热钱锌无缝钢管（洞外）</t>
  </si>
  <si>
    <t>φ168.3×5，含所有法兰、连接件、土石方开挖、回填</t>
  </si>
  <si>
    <t>3.4.4</t>
  </si>
  <si>
    <t>热镀锌焊接钢管（洞外）</t>
  </si>
  <si>
    <t>泵房至高位水池进水管，φ114.3×4，含所有法兰、连接件、土石方开挖、回填</t>
  </si>
  <si>
    <t>3.4.5</t>
  </si>
  <si>
    <t>水井至低位水池进水管，φ114.3×4，含所有法兰、连接件、土石方开挖、回填</t>
  </si>
  <si>
    <t>3.4.6</t>
  </si>
  <si>
    <t>按图制作，按国家图集05S502施工，含安装附件，做热镀锌处理</t>
  </si>
  <si>
    <t>1.依据图纸所示，按设计配置和功能要求的井道数量以座计量
2.综合单价包干，包含一切安装辅材及材料（设备)卸货、二次转运、仓储等费用</t>
  </si>
  <si>
    <t>座</t>
  </si>
  <si>
    <t>3.4.7</t>
  </si>
  <si>
    <t>P724W-4T,P=1.6MPa，含法兰、沟槽连接件等所有相应配件</t>
  </si>
  <si>
    <t>3.4.8</t>
  </si>
  <si>
    <t>微阻缓闭止回阀</t>
  </si>
  <si>
    <t>3.4.9</t>
  </si>
  <si>
    <t>3.4.10</t>
  </si>
  <si>
    <t>3.4.11</t>
  </si>
  <si>
    <t>3.4.15</t>
  </si>
  <si>
    <t>管道伸缩节</t>
  </si>
  <si>
    <t>3.4.16</t>
  </si>
  <si>
    <t>3.4.17</t>
  </si>
  <si>
    <t>DN100，含法兰、沟槽连接件等所有相应配件</t>
  </si>
  <si>
    <t>3.4.18</t>
  </si>
  <si>
    <t>手孔井</t>
  </si>
  <si>
    <t>监控图纸S7-ZM-13 电力手孔标准图,P232页，
尺寸：1190*1190mm</t>
  </si>
  <si>
    <t>3.4.19</t>
  </si>
  <si>
    <t>管道防锈防腐涂层</t>
  </si>
  <si>
    <t>沥青漆，三油两布</t>
  </si>
  <si>
    <t>1.刷沥青油
2.包防腐布
3.具体符合设计及验收要求</t>
  </si>
  <si>
    <t>1.依据图纸所示，按设计配置和功能要求的防腐面积以m2计量
2.综合单价包干，包含一切安装辅材及材料（设备)卸货、二次转运、仓储等费用</t>
  </si>
  <si>
    <t>3.4.20</t>
  </si>
  <si>
    <t>维护便道</t>
  </si>
  <si>
    <t>1m宽，可供人通行</t>
  </si>
  <si>
    <t>1.土石方开挖、回填
2.拌、运砂浆
3.选修石料
4.搭移跳板
5.砌筑、勾缝、养护
6.便道措施</t>
  </si>
  <si>
    <t>1.依据图纸所示，按设计配置和功能要求的便道长度以m计量
2.综合单价包干，包含一切安装辅材及材料（设备)卸货、二次转运、仓储等费用</t>
  </si>
  <si>
    <t>据实计量</t>
  </si>
  <si>
    <t>3.5</t>
  </si>
  <si>
    <t>低位水池和高位水池</t>
  </si>
  <si>
    <t>3.5.1</t>
  </si>
  <si>
    <t>低位水池V=300m³</t>
  </si>
  <si>
    <t>水池施工所含的土石开挖、回填、外运；水池钢筋制作、安装；模板安、拆；水池混凝土浇筑；设计图示的检修孔、通风帽、通气管、爬梯、水管吊架、喇叭口、喇叭口支架、防水套管、钢制弯头、闸阀、止回阀等所有池内所需阀门、配件安装；包含溢流井施工及溢流管道安装；吸水坑施工；放空管道及所需的阀门井、阀门安装；进、出水管池壁外侧1.5米范围内管道及阀门安装</t>
  </si>
  <si>
    <t>1.土石方开挖、回填、外运
2.地基夯实
3.模板制作、安装、拆除
4.钢筋制作、安装、绑扎
5.垫层、井身混凝土浇筑、养护
6.防水砂浆施工
7.完成设计图纸及图集包含的水池建设所需的所有管道、管件、支吊架、阀门、喇叭口、通风管、通风帽、套管、爬梯、吸水坑、溢流井、放空井、防水、封堵等所有内容
8.征地测绘
9.二次转运、混凝土泵送、塔吊、脚手架搭拆、施工便道等所有措施费用
10.具体符合设计及验收要求的所有内容</t>
  </si>
  <si>
    <t>1.依据图纸所示，按设计配置和功能要求的水池数量以座计量
2.包含完成水池主体及图示水池材料表所示的所有内容
3.综合单价包干，包含一切安装辅材及材料（设备)卸货、二次转运、仓储等费用</t>
  </si>
  <si>
    <t>3.5.2</t>
  </si>
  <si>
    <t>高位水池V=300m³</t>
  </si>
  <si>
    <t>3.5.3</t>
  </si>
  <si>
    <t>低位水池V=400m³</t>
  </si>
  <si>
    <t>3.5.4</t>
  </si>
  <si>
    <t>高位水池V=400m³</t>
  </si>
  <si>
    <t>3.5.5</t>
  </si>
  <si>
    <t>低位水池V=600m³</t>
  </si>
  <si>
    <t>3.5.6</t>
  </si>
  <si>
    <t>高位水池V=600m³</t>
  </si>
  <si>
    <t>3.5.16</t>
  </si>
  <si>
    <t>水位控制阀</t>
  </si>
  <si>
    <t>H142X,DN100，含法兰、沟槽连接件等所有相应配件</t>
  </si>
  <si>
    <t>低位水池及高位水池DN100进水管用</t>
  </si>
  <si>
    <t>补充3</t>
  </si>
  <si>
    <t>水池防渗</t>
  </si>
  <si>
    <t>2mm双光面HDPE膜</t>
  </si>
  <si>
    <t>1.防渗膜施工
2.具体满足设计及验收要求</t>
  </si>
  <si>
    <t>1.依据图纸所示，按设计配置和功能要求的材料数量以m2计量
2.综合单价包干，包含一切安装辅材及材料（设备)卸货、二次转运、仓储等费用</t>
  </si>
  <si>
    <t>补充4</t>
  </si>
  <si>
    <t>护坡</t>
  </si>
  <si>
    <t>7.5#浆砌片石</t>
  </si>
  <si>
    <t>1.拌、运砂浆
2.选修石料
3.搭移跳板
4.砌筑、勾缝、养护</t>
  </si>
  <si>
    <t>1.依据图纸所示，按设计要求的护坡体积以m3计量
3.综合单价包干，包含一切安装辅材及材料（设备)卸货、二次转运、仓储等费用</t>
  </si>
  <si>
    <t>m3</t>
  </si>
  <si>
    <t>补充5</t>
  </si>
  <si>
    <t>水池闸阀井</t>
  </si>
  <si>
    <t>进、出水管闸阀阀门井，按图制作，混凝土井，井内尺寸1.3*1.3m、含井盖，高度符合设计及规范要求，含安装附件，做热镀锌处理</t>
  </si>
  <si>
    <t>3.6</t>
  </si>
  <si>
    <t>水泵房</t>
  </si>
  <si>
    <t>3.6.1</t>
  </si>
  <si>
    <t>DN100，H44X-16，含法兰、沟槽连接件等所有相应配件</t>
  </si>
  <si>
    <t>含连接附件</t>
  </si>
  <si>
    <t>3.6.2</t>
  </si>
  <si>
    <t>DN100，Z41H-16，含法兰、沟槽连接件等所有相应配件</t>
  </si>
  <si>
    <t>3.6.3</t>
  </si>
  <si>
    <t>压力表</t>
  </si>
  <si>
    <t>3.6.4</t>
  </si>
  <si>
    <t>真空压力表</t>
  </si>
  <si>
    <t>1.连接
2.安装、调试</t>
  </si>
  <si>
    <t>安装在水泵出水管，带表弯及阀门等安装附件</t>
  </si>
  <si>
    <t>3.6.5</t>
  </si>
  <si>
    <t>电接点压力表</t>
  </si>
  <si>
    <t>安装在水泵进水管，带表弯及阀门等安装附件</t>
  </si>
  <si>
    <t>3.6.6</t>
  </si>
  <si>
    <t>直读式流量计</t>
  </si>
  <si>
    <t>DN65，含法兰、沟槽连接件等所有相应配件</t>
  </si>
  <si>
    <t>数据传输至水泵控制柜</t>
  </si>
  <si>
    <t>3.6.7</t>
  </si>
  <si>
    <t>管道过滤器</t>
  </si>
  <si>
    <t>含安装附件</t>
  </si>
  <si>
    <t>3.6.8</t>
  </si>
  <si>
    <t>可曲挠橡胶管接头</t>
  </si>
  <si>
    <t>3.6.9</t>
  </si>
  <si>
    <t>水锤消除器</t>
  </si>
  <si>
    <t>3.6.10</t>
  </si>
  <si>
    <t>泄压阀</t>
  </si>
  <si>
    <t>含连接附件，开启压力1.4MPa</t>
  </si>
  <si>
    <t>3.6.11</t>
  </si>
  <si>
    <t>管道吊架减震器</t>
  </si>
  <si>
    <t>1.依据图纸所示，按设计配置和功能要求的设备数量以个计量
2.综合单价包干，包含一切安装辅材及甲供材料（设备)卸货、二次转运、仓储等费用</t>
  </si>
  <si>
    <t>3.6.12</t>
  </si>
  <si>
    <t>管道托架减震器</t>
  </si>
  <si>
    <t>3.6.13</t>
  </si>
  <si>
    <t>热镀锌无缝钢管（泵房内）</t>
  </si>
  <si>
    <t>φ76，1×3.5</t>
  </si>
  <si>
    <t>1.压槽、切管、坡口、调直、煨弯
2.挖眼接管、异径管制作
3.对口、沟槽连接
4.卡箍制作、安装
5.管道及管件安装
6.具体施工内容满足设计及验收要求</t>
  </si>
  <si>
    <t>试水管，含三通、弯头及法兰</t>
  </si>
  <si>
    <t>3.6.14</t>
  </si>
  <si>
    <t>φ114，3×4</t>
  </si>
  <si>
    <t>含三通、弯头及法兰</t>
  </si>
  <si>
    <t>3.6.15</t>
  </si>
  <si>
    <t>MF/ABC5</t>
  </si>
  <si>
    <t>1.依据图纸所示，按设计配置和功能要求的灭火器以具计量
2.综合单价包干，包含一切安装辅材及甲供材料（设备)卸货、二次转运、仓储等费用</t>
  </si>
  <si>
    <t>3.6.16</t>
  </si>
  <si>
    <t>手拉葫芦</t>
  </si>
  <si>
    <t>起重量≥5T,起重高度≥3米</t>
  </si>
  <si>
    <t>1.依据图纸所示，按设计配置和功能要求的设备数量以套计量
2.综合单价包干，包含一切安装辅材及甲供材料（设备)卸货、二次转运、仓储等费用</t>
  </si>
  <si>
    <t>含配套安装设施</t>
  </si>
  <si>
    <t>3.7</t>
  </si>
  <si>
    <t>水泵房配电</t>
  </si>
  <si>
    <t>3.7.1</t>
  </si>
  <si>
    <t>ATS配电柜</t>
  </si>
  <si>
    <t>配电柜甲供</t>
  </si>
  <si>
    <t>为泵房内各类水泵、照明、加热等设施配电</t>
  </si>
  <si>
    <t>3.7.2</t>
  </si>
  <si>
    <t>配电柜供电电缆</t>
  </si>
  <si>
    <t>WDZBN-YJY-1kV 4×50</t>
  </si>
  <si>
    <t>变电所低压配电柜至泵房双电源切换箱，双回路，一备一用。据实计量</t>
  </si>
  <si>
    <t>3.7.3</t>
  </si>
  <si>
    <t>消防水泵控制柜</t>
  </si>
  <si>
    <t>配置低频自动巡检装置、液位显示屏</t>
  </si>
  <si>
    <t>1.依据图纸所示，按设计配置和功能要求的设备数量以台计量
2.综合单价包干，包含一切安装辅材及甲供材料（设备)卸货、二次转运、仓储等费用</t>
  </si>
  <si>
    <t>控制柜甲供</t>
  </si>
  <si>
    <t>3.7.4</t>
  </si>
  <si>
    <t>潜水泵控制柜</t>
  </si>
  <si>
    <t>3.7.5</t>
  </si>
  <si>
    <t>排污泵控制柜</t>
  </si>
  <si>
    <t>3.7.6</t>
  </si>
  <si>
    <t>消防水泵</t>
  </si>
  <si>
    <t>XBD10.8/10-80W,30kW</t>
  </si>
  <si>
    <t>1.放线、校正
2.电机检查、接线
3.本体及附件安装
4.单体调试</t>
  </si>
  <si>
    <t>含配套电机，辅材安装等附件</t>
  </si>
  <si>
    <t>3.7.7</t>
  </si>
  <si>
    <t>深井潜水泵</t>
  </si>
  <si>
    <t>150QJ10-200/28.11kW</t>
  </si>
  <si>
    <t>1.依据图纸所示，按设计配置和功能要求的设备数量以套计量
3.综合单价包干，包含一切安装辅材及甲供材料（设备)卸货、二次转运、仓储等费用</t>
  </si>
  <si>
    <t>3.7.8</t>
  </si>
  <si>
    <t>150QJ10-250/35,13kW</t>
  </si>
  <si>
    <t>1.依据图纸所示，按设计配置和功能要求的设备数量以套计量
4.综合单价包干，包含一切安装辅材及甲供材料（设备)卸货、二次转运、仓储等费用</t>
  </si>
  <si>
    <t>3.7.9</t>
  </si>
  <si>
    <t>潜水排污泵</t>
  </si>
  <si>
    <t>25QW8-15-1.5,1.5k</t>
  </si>
  <si>
    <t>1.依据图纸所示，按设计配置和功能要求的设备数量以套计量
5.综合单价包干，包含一切安装辅材及甲供材料（设备)卸货、二次转运、仓储等费用</t>
  </si>
  <si>
    <t>3.7.10</t>
  </si>
  <si>
    <t>超声波液位计</t>
  </si>
  <si>
    <t>带水位显示屏</t>
  </si>
  <si>
    <t>3.7.11</t>
  </si>
  <si>
    <t>消防水泵供电电缆</t>
  </si>
  <si>
    <t>WDZBN-YJY-1kV 4×25</t>
  </si>
  <si>
    <t>含备用泵供电电缆，据实计量</t>
  </si>
  <si>
    <t>3.7.12</t>
  </si>
  <si>
    <t>深井潜水泵供电电缆</t>
  </si>
  <si>
    <t>FS-YJY-1kV 4×16</t>
  </si>
  <si>
    <t>泵房至潜水泵，据实计量</t>
  </si>
  <si>
    <t>3.7.13</t>
  </si>
  <si>
    <t>潜水排污泵供电电缆</t>
  </si>
  <si>
    <t>WDZBN-YJY-1kY 4×4</t>
  </si>
  <si>
    <t>3.7.14</t>
  </si>
  <si>
    <t>超声波液位计供电电缆</t>
  </si>
  <si>
    <t>BYJ 4×2.5</t>
  </si>
  <si>
    <t>3.7.15</t>
  </si>
  <si>
    <t>超声波液位计信号电缆</t>
  </si>
  <si>
    <t>RYJYSP 6×2.5</t>
  </si>
  <si>
    <t>3.7.16</t>
  </si>
  <si>
    <t>厚壁钢管</t>
  </si>
  <si>
    <t>SC25</t>
  </si>
  <si>
    <t>1.保护管及支架制作、运输、安装
2.保护管敷设、接头接续、防腐处理</t>
  </si>
  <si>
    <t>1.依据图纸所示，按管道长度以m计量
2.综合单价包干，包含一切安装辅材及材料（设备)卸货、二次转运、仓储等费用</t>
  </si>
  <si>
    <t>穿排污泵供电电缆，含接头、弯头等，据实计量</t>
  </si>
  <si>
    <t>3.7.17</t>
  </si>
  <si>
    <t>SC50</t>
  </si>
  <si>
    <t>穿消防水泵供电、潜水泵供电电缆、液位计供电电缆、液位计信号电缆，含接头、弯头等，据实计量</t>
  </si>
  <si>
    <t>3.7.18</t>
  </si>
  <si>
    <t>SC100</t>
  </si>
  <si>
    <t>穿配电柜供电电缆，含接头、弯头等，据实计量</t>
  </si>
  <si>
    <t>3.7.20</t>
  </si>
  <si>
    <t>电源避雷器</t>
  </si>
  <si>
    <t>220V,20kA</t>
  </si>
  <si>
    <t>液位计用</t>
  </si>
  <si>
    <t>3.7.21</t>
  </si>
  <si>
    <t>信号避雷器</t>
  </si>
  <si>
    <t>3.7.22</t>
  </si>
  <si>
    <t>槽钢</t>
  </si>
  <si>
    <t>10号</t>
  </si>
  <si>
    <t>1.制作、安装、固定
2.除锈、刷油</t>
  </si>
  <si>
    <t>1.依据图纸所示，按设计要求数量以m计量
2.综合单价包干，包含一切安装辅材及甲供材料（设备)卸货、二次转运、仓储等费用</t>
  </si>
  <si>
    <t>槽钢甲供</t>
  </si>
  <si>
    <t>控制柜底座用</t>
  </si>
  <si>
    <t>3.7.23</t>
  </si>
  <si>
    <t>工业以太网交换机</t>
  </si>
  <si>
    <t>4个单模1000兆光口+6个百兆电口</t>
  </si>
  <si>
    <t>交换机甲供</t>
  </si>
  <si>
    <t>设置在泵房内</t>
  </si>
  <si>
    <t>3.7.24</t>
  </si>
  <si>
    <t>网线</t>
  </si>
  <si>
    <t>STP-6,穿SC25敷设</t>
  </si>
  <si>
    <t>1.线缆配套附件、辅材的装卸、运输、开箱、就位
2.线缆检查、编号、安放
3.断线、固定、临时封头、清理场地
4.电缆头、线夹、制作、安装
5.功能检测</t>
  </si>
  <si>
    <t>1.依据图纸所示，按线缆长度以m计量
2.综合单价包干，包含一切安装辅材及材料卸货、二次转运及仓储</t>
  </si>
  <si>
    <t>各控制柜至泵房内交换机，据实计量</t>
  </si>
  <si>
    <t>光缆</t>
  </si>
  <si>
    <t>GYTA-8</t>
  </si>
  <si>
    <t>1.线缆配套附件、辅材的装卸、运输、开箱、就位
2.线缆检查、编号、安放
3.断线、固定、熔接、临时封头、清理场地
4.光缆接续、尾纤安装
5.功能检测</t>
  </si>
  <si>
    <t>1.依据图纸所示，按光缆长度，以m计量
2.综合单价包干，包含一切安装辅材及甲供材料卸货、二次转运及仓储</t>
  </si>
  <si>
    <t>光缆甲供</t>
  </si>
  <si>
    <t>3.8</t>
  </si>
  <si>
    <t>消防供水水源深井</t>
  </si>
  <si>
    <t>3.8.1</t>
  </si>
  <si>
    <t>浅水井（含井室）</t>
  </si>
  <si>
    <t>φ300,30米深，水井施工所含的土石开挖、回填、外运；井室钢筋制作、安装；模板安、拆；井室混凝土浇筑；设计图示的闸阀、压力表、排气阀、止回阀、三通、橡胶接头、套管、通风管、井内扬水管、夹板组件、井壁管等所有井内所需阀门、管道、配件安装；排水管及管上阀门安装；出水管井室壁外侧1.5米范围内管道及阀门安装；含打井勘察、成井费、深井保护井等全部配套设施</t>
  </si>
  <si>
    <t>1.取水源查找
2.取水井修建
3.井室制作、井盖安装
4.管道、管件及支架安装、刷油
5.阀门、仪器仪表安装
7.土石方开挖、回填、外运
6.完成设计图示所包含的所有内容</t>
  </si>
  <si>
    <t>1.依据图纸所示，按设计配置和功能要求的井道数量以个计量
2.包含井身制作及井内所有内容
3.综合单价包干，包含一切安装辅材及材料（设备)卸货、二次转运、仓储等费用</t>
  </si>
  <si>
    <t>3.8.2</t>
  </si>
  <si>
    <t>深水井（含井室）</t>
  </si>
  <si>
    <t>φ300,150米深，水井施工所含的土石开挖、回填、外运；井室钢筋制作、安装；模板安、拆；井室混凝土浇筑；设计图示的闸阀、压力表、排气阀、止回阀、三通、橡胶接头、套管、通风管、井内扬水管、夹板组件、井壁管等所有井内所需阀门、管道、配件安装；排水管及管上阀门安装；出水管井室壁外侧1.5米范围内管道及阀门安装；含打井勘察、成井费、深井保护井等全部配套设施</t>
  </si>
  <si>
    <t>3.9.1</t>
  </si>
  <si>
    <t>悬挂式超细干粉自动灭火装置</t>
  </si>
  <si>
    <t>ABC超细干粉,5kg，洞内变电所或地下风机房内安装。含配套感温探头、手报按钮、管线、安装辅材等</t>
  </si>
  <si>
    <t>1.本体安装、固定
2.探头、按钮安装
3.配管、线缆敷设</t>
  </si>
  <si>
    <t>1.依据图纸所示，按设计配置和功能要求的灭装置数量以套计量
2.综合单价包干，包含一切安装辅材及甲供材料（设备)卸货、二次转运、仓储等费用</t>
  </si>
  <si>
    <t>3.9.2</t>
  </si>
  <si>
    <t>灭火器箱</t>
  </si>
  <si>
    <t>XMODG32</t>
  </si>
  <si>
    <t>采用明挂方式安装</t>
  </si>
  <si>
    <t>3.9.3</t>
  </si>
  <si>
    <t>MF/ABC8</t>
  </si>
  <si>
    <t>每个灭火器箱内配备2具</t>
  </si>
  <si>
    <t>3.9.4</t>
  </si>
  <si>
    <t>安全生产费</t>
  </si>
  <si>
    <t>按《企业安全生产费用提取和使用管理办法》财资〔2022〕136 号</t>
  </si>
  <si>
    <t>1.按建筑安装工程费的2%计算
2.结算时据实结算</t>
  </si>
  <si>
    <t>项</t>
  </si>
  <si>
    <t>合计（元）</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</si>
</sst>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9">
    <font>
      <sz val="12"/>
      <color theme="1"/>
      <name val="宋体"/>
      <charset val="134"/>
      <scheme val="minor"/>
    </font>
    <font>
      <sz val="12"/>
      <color rgb="FF000000"/>
      <name val="等线"/>
      <charset val="134"/>
    </font>
    <font>
      <b/>
      <sz val="10"/>
      <color rgb="FF000000"/>
      <name val="宋体"/>
      <charset val="134"/>
    </font>
    <font>
      <sz val="10"/>
      <color rgb="FF000000"/>
      <name val="宋体"/>
      <charset val="134"/>
    </font>
    <font>
      <b/>
      <sz val="14"/>
      <color rgb="FF000000"/>
      <name val="宋体"/>
      <charset val="134"/>
    </font>
    <font>
      <sz val="8"/>
      <color rgb="FF000000"/>
      <name val="宋体"/>
      <charset val="134"/>
    </font>
    <font>
      <sz val="9"/>
      <color rgb="FF000000"/>
      <name val="宋体"/>
      <charset val="134"/>
    </font>
    <font>
      <b/>
      <sz val="9"/>
      <color rgb="FF000000"/>
      <name val="宋体"/>
      <charset val="134"/>
    </font>
    <font>
      <b/>
      <sz val="8"/>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9"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13" fillId="9" borderId="0" applyNumberFormat="0" applyBorder="0" applyAlignment="0" applyProtection="0">
      <alignment vertical="center"/>
    </xf>
    <xf numFmtId="0" fontId="16" fillId="0" borderId="11" applyNumberFormat="0" applyFill="0" applyAlignment="0" applyProtection="0">
      <alignment vertical="center"/>
    </xf>
    <xf numFmtId="0" fontId="13" fillId="10" borderId="0" applyNumberFormat="0" applyBorder="0" applyAlignment="0" applyProtection="0">
      <alignment vertical="center"/>
    </xf>
    <xf numFmtId="0" fontId="22" fillId="11" borderId="12" applyNumberFormat="0" applyAlignment="0" applyProtection="0">
      <alignment vertical="center"/>
    </xf>
    <xf numFmtId="0" fontId="23" fillId="11" borderId="8" applyNumberFormat="0" applyAlignment="0" applyProtection="0">
      <alignment vertical="center"/>
    </xf>
    <xf numFmtId="0" fontId="24" fillId="12" borderId="13"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44">
    <xf numFmtId="0" fontId="0" fillId="0" borderId="0" xfId="0">
      <alignment vertical="center"/>
    </xf>
    <xf numFmtId="0" fontId="1" fillId="0" borderId="0" xfId="0" applyFont="1">
      <alignment vertical="center"/>
    </xf>
    <xf numFmtId="176" fontId="2" fillId="0" borderId="0" xfId="0" applyNumberFormat="1" applyFont="1" applyAlignment="1">
      <alignment horizontal="center" vertical="center" wrapText="1"/>
    </xf>
    <xf numFmtId="176" fontId="3" fillId="0" borderId="0" xfId="0" applyNumberFormat="1" applyFont="1">
      <alignment vertical="center"/>
    </xf>
    <xf numFmtId="0" fontId="3" fillId="0" borderId="0" xfId="0" applyFont="1">
      <alignment vertical="center"/>
    </xf>
    <xf numFmtId="0" fontId="4" fillId="0" borderId="0" xfId="0" applyFont="1" applyAlignment="1">
      <alignment horizontal="center" vertical="center"/>
    </xf>
    <xf numFmtId="49" fontId="3" fillId="0" borderId="0" xfId="0" applyNumberFormat="1" applyFont="1" applyAlignment="1">
      <alignment horizontal="left" vertical="center" wrapText="1"/>
    </xf>
    <xf numFmtId="176" fontId="3" fillId="0" borderId="0" xfId="0" applyNumberFormat="1" applyFont="1" applyAlignment="1">
      <alignment horizontal="left" vertical="center"/>
    </xf>
    <xf numFmtId="176" fontId="3" fillId="0" borderId="0" xfId="0" applyNumberFormat="1" applyFont="1" applyAlignment="1">
      <alignment horizontal="center" vertical="center"/>
    </xf>
    <xf numFmtId="177" fontId="3" fillId="0" borderId="0" xfId="0" applyNumberFormat="1" applyFont="1" applyAlignment="1">
      <alignment horizontal="center" vertical="center"/>
    </xf>
    <xf numFmtId="49" fontId="2" fillId="0" borderId="1" xfId="0" applyNumberFormat="1" applyFont="1" applyBorder="1" applyAlignment="1" applyProtection="1">
      <alignment horizontal="center" vertical="center" wrapText="1"/>
    </xf>
    <xf numFmtId="176" fontId="2" fillId="0" borderId="1"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center" vertical="center" wrapText="1"/>
    </xf>
    <xf numFmtId="49" fontId="6" fillId="0" borderId="1" xfId="0" applyNumberFormat="1" applyFont="1" applyBorder="1" applyAlignment="1" applyProtection="1">
      <alignment horizontal="center" vertical="center" wrapText="1"/>
    </xf>
    <xf numFmtId="176" fontId="6" fillId="0" borderId="1" xfId="0" applyNumberFormat="1" applyFont="1" applyBorder="1" applyProtection="1">
      <alignment vertical="center"/>
    </xf>
    <xf numFmtId="176" fontId="6" fillId="0" borderId="1" xfId="0" applyNumberFormat="1" applyFont="1" applyBorder="1" applyAlignment="1" applyProtection="1">
      <alignment horizontal="left" vertical="center"/>
    </xf>
    <xf numFmtId="176" fontId="6" fillId="0" borderId="1" xfId="0" applyNumberFormat="1" applyFont="1" applyBorder="1" applyAlignment="1" applyProtection="1">
      <alignment horizontal="center" vertical="center"/>
    </xf>
    <xf numFmtId="176" fontId="5" fillId="0" borderId="1" xfId="0" applyNumberFormat="1" applyFont="1" applyBorder="1" applyAlignment="1" applyProtection="1">
      <alignment horizontal="center" vertical="center" wrapText="1"/>
    </xf>
    <xf numFmtId="0" fontId="5" fillId="0" borderId="1" xfId="0" applyFont="1" applyBorder="1" applyAlignment="1" applyProtection="1">
      <alignment horizontal="left" vertical="center" wrapText="1"/>
    </xf>
    <xf numFmtId="0" fontId="5" fillId="0" borderId="1" xfId="0" applyFont="1" applyBorder="1" applyAlignment="1" applyProtection="1">
      <alignment horizontal="center" vertical="center" wrapText="1"/>
    </xf>
    <xf numFmtId="176" fontId="5" fillId="0" borderId="1" xfId="0" applyNumberFormat="1" applyFont="1" applyBorder="1" applyAlignment="1" applyProtection="1">
      <alignment horizontal="left" vertical="center" wrapText="1"/>
    </xf>
    <xf numFmtId="176" fontId="5" fillId="0" borderId="1" xfId="0" applyNumberFormat="1" applyFont="1" applyBorder="1" applyAlignment="1" applyProtection="1">
      <alignment horizontal="center" vertical="center"/>
    </xf>
    <xf numFmtId="176" fontId="5" fillId="0" borderId="1" xfId="0" applyNumberFormat="1" applyFont="1" applyBorder="1" applyProtection="1">
      <alignment vertical="center"/>
    </xf>
    <xf numFmtId="177" fontId="7" fillId="0" borderId="1" xfId="0" applyNumberFormat="1" applyFont="1" applyBorder="1" applyAlignment="1" applyProtection="1">
      <alignment horizontal="center" vertical="center" wrapText="1"/>
    </xf>
    <xf numFmtId="176" fontId="2" fillId="0" borderId="2" xfId="0" applyNumberFormat="1" applyFont="1" applyBorder="1" applyAlignment="1" applyProtection="1">
      <alignment horizontal="center" vertical="center" wrapText="1"/>
    </xf>
    <xf numFmtId="177" fontId="6" fillId="0" borderId="3" xfId="0" applyNumberFormat="1" applyFont="1" applyBorder="1" applyAlignment="1" applyProtection="1">
      <alignment horizontal="center" vertical="center"/>
    </xf>
    <xf numFmtId="49" fontId="6" fillId="0" borderId="4" xfId="0" applyNumberFormat="1" applyFont="1" applyBorder="1" applyAlignment="1" applyProtection="1">
      <alignment horizontal="center" vertical="center" wrapText="1"/>
    </xf>
    <xf numFmtId="177" fontId="5" fillId="0" borderId="1" xfId="0" applyNumberFormat="1" applyFont="1" applyBorder="1" applyAlignment="1" applyProtection="1">
      <alignment horizontal="center" vertical="center" wrapText="1"/>
    </xf>
    <xf numFmtId="177" fontId="5" fillId="0" borderId="3" xfId="0" applyNumberFormat="1" applyFont="1" applyBorder="1" applyAlignment="1" applyProtection="1">
      <alignment horizontal="center" vertical="center" wrapText="1"/>
    </xf>
    <xf numFmtId="176" fontId="5" fillId="0" borderId="4"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2" xfId="0" applyFont="1" applyBorder="1" applyAlignment="1" applyProtection="1">
      <alignment horizontal="left" vertical="center" wrapText="1"/>
    </xf>
    <xf numFmtId="0" fontId="5" fillId="0" borderId="2" xfId="0" applyFont="1" applyBorder="1" applyAlignment="1" applyProtection="1">
      <alignment horizontal="center" vertical="center" wrapText="1"/>
    </xf>
    <xf numFmtId="176" fontId="5" fillId="0" borderId="2" xfId="0" applyNumberFormat="1" applyFont="1" applyBorder="1" applyAlignment="1" applyProtection="1">
      <alignment horizontal="center" vertical="center" wrapText="1"/>
    </xf>
    <xf numFmtId="49" fontId="5" fillId="0" borderId="2" xfId="0" applyNumberFormat="1" applyFont="1" applyBorder="1" applyAlignment="1" applyProtection="1">
      <alignment horizontal="center" vertical="center" wrapText="1"/>
    </xf>
    <xf numFmtId="0" fontId="5" fillId="0" borderId="5" xfId="0" applyFont="1" applyBorder="1" applyAlignment="1" applyProtection="1">
      <alignment horizontal="left" vertical="center" wrapText="1"/>
    </xf>
    <xf numFmtId="176" fontId="5" fillId="0" borderId="5" xfId="0" applyNumberFormat="1" applyFont="1" applyBorder="1" applyAlignment="1" applyProtection="1">
      <alignment horizontal="center" vertical="center" wrapText="1"/>
    </xf>
    <xf numFmtId="177" fontId="5" fillId="0" borderId="1" xfId="0" applyNumberFormat="1" applyFont="1" applyBorder="1" applyAlignment="1" applyProtection="1">
      <alignment horizontal="left" vertical="center" wrapText="1"/>
    </xf>
    <xf numFmtId="176" fontId="7" fillId="0" borderId="3" xfId="0" applyNumberFormat="1" applyFont="1" applyBorder="1" applyAlignment="1" applyProtection="1">
      <alignment horizontal="center" vertical="center"/>
    </xf>
    <xf numFmtId="176" fontId="7" fillId="0" borderId="6" xfId="0" applyNumberFormat="1" applyFont="1" applyBorder="1" applyAlignment="1" applyProtection="1">
      <alignment horizontal="center" vertical="center"/>
    </xf>
    <xf numFmtId="176" fontId="7" fillId="0" borderId="7" xfId="0" applyNumberFormat="1" applyFont="1" applyBorder="1" applyAlignment="1" applyProtection="1">
      <alignment horizontal="center" vertical="center"/>
    </xf>
    <xf numFmtId="177" fontId="8" fillId="0" borderId="1" xfId="0" applyNumberFormat="1" applyFont="1" applyBorder="1" applyAlignment="1" applyProtection="1">
      <alignment horizontal="center" vertical="center"/>
    </xf>
    <xf numFmtId="176" fontId="8" fillId="0" borderId="1" xfId="0" applyNumberFormat="1" applyFont="1" applyBorder="1" applyAlignment="1" applyProtection="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G131"/>
  <sheetViews>
    <sheetView tabSelected="1" workbookViewId="0">
      <pane xSplit="4" ySplit="2" topLeftCell="E3" activePane="bottomRight" state="frozen"/>
      <selection/>
      <selection pane="topRight"/>
      <selection pane="bottomLeft"/>
      <selection pane="bottomRight" activeCell="J2" sqref="J2"/>
    </sheetView>
  </sheetViews>
  <sheetFormatPr defaultColWidth="10" defaultRowHeight="14.25"/>
  <cols>
    <col min="1" max="1" width="6.25" style="6" customWidth="1"/>
    <col min="2" max="2" width="10" style="3" customWidth="1"/>
    <col min="3" max="3" width="13.75" style="3" customWidth="1"/>
    <col min="4" max="4" width="20.25" style="7" customWidth="1"/>
    <col min="5" max="5" width="18.625" style="7" customWidth="1"/>
    <col min="6" max="6" width="6.625" style="8" customWidth="1"/>
    <col min="7" max="7" width="5.66666666666667" style="3" customWidth="1"/>
    <col min="8" max="8" width="7.5" style="8" customWidth="1"/>
    <col min="9" max="10" width="9.875" style="8" customWidth="1"/>
    <col min="11" max="11" width="9.16666666666667" style="8" customWidth="1"/>
    <col min="12" max="12" width="12.125" style="9" customWidth="1"/>
    <col min="13" max="13" width="7.125" style="3" customWidth="1"/>
    <col min="14" max="33" width="10" style="4"/>
  </cols>
  <sheetData>
    <row r="1" s="1" customFormat="1" ht="37" customHeight="1" spans="1:33">
      <c r="A1" s="2" t="s">
        <v>0</v>
      </c>
      <c r="B1" s="2"/>
      <c r="C1" s="2"/>
      <c r="D1" s="2"/>
      <c r="E1" s="2"/>
      <c r="F1" s="2"/>
      <c r="G1" s="2"/>
      <c r="H1" s="2"/>
      <c r="I1" s="2"/>
      <c r="J1" s="2"/>
      <c r="K1" s="2"/>
      <c r="L1" s="2"/>
      <c r="M1" s="2"/>
      <c r="N1" s="4"/>
      <c r="O1" s="4"/>
      <c r="P1" s="4"/>
      <c r="Q1" s="4"/>
      <c r="R1" s="4"/>
      <c r="S1" s="4"/>
      <c r="T1" s="4"/>
      <c r="U1" s="4"/>
      <c r="V1" s="4"/>
      <c r="W1" s="4"/>
      <c r="X1" s="4"/>
      <c r="Y1" s="4"/>
      <c r="Z1" s="4"/>
      <c r="AA1" s="4"/>
      <c r="AB1" s="4"/>
      <c r="AC1" s="4"/>
      <c r="AD1" s="4"/>
      <c r="AE1" s="4"/>
      <c r="AF1" s="4"/>
      <c r="AG1" s="4"/>
    </row>
    <row r="2" s="2" customFormat="1" ht="33.75" spans="1:33">
      <c r="A2" s="10" t="s">
        <v>1</v>
      </c>
      <c r="B2" s="11" t="s">
        <v>2</v>
      </c>
      <c r="C2" s="11" t="s">
        <v>3</v>
      </c>
      <c r="D2" s="11" t="s">
        <v>4</v>
      </c>
      <c r="E2" s="11" t="s">
        <v>5</v>
      </c>
      <c r="F2" s="11" t="s">
        <v>6</v>
      </c>
      <c r="G2" s="11" t="s">
        <v>7</v>
      </c>
      <c r="H2" s="11" t="s">
        <v>8</v>
      </c>
      <c r="I2" s="11" t="s">
        <v>9</v>
      </c>
      <c r="J2" s="23" t="s">
        <v>10</v>
      </c>
      <c r="K2" s="23" t="s">
        <v>11</v>
      </c>
      <c r="L2" s="23" t="s">
        <v>12</v>
      </c>
      <c r="M2" s="24" t="s">
        <v>13</v>
      </c>
      <c r="N2" s="4"/>
      <c r="O2" s="4"/>
      <c r="P2" s="4"/>
      <c r="Q2" s="4"/>
      <c r="R2" s="4"/>
      <c r="S2" s="4"/>
      <c r="T2" s="4"/>
      <c r="U2" s="4"/>
      <c r="V2" s="4"/>
      <c r="W2" s="4"/>
      <c r="X2" s="4"/>
      <c r="Y2" s="4"/>
      <c r="Z2" s="4"/>
      <c r="AA2" s="4"/>
      <c r="AB2" s="4"/>
      <c r="AC2" s="4"/>
      <c r="AD2" s="4"/>
      <c r="AE2" s="4"/>
      <c r="AF2" s="4"/>
      <c r="AG2" s="4"/>
    </row>
    <row r="3" s="3" customFormat="1" ht="29" customHeight="1" spans="1:33">
      <c r="A3" s="12" t="s">
        <v>14</v>
      </c>
      <c r="B3" s="13" t="s">
        <v>15</v>
      </c>
      <c r="C3" s="14"/>
      <c r="D3" s="15"/>
      <c r="E3" s="15"/>
      <c r="F3" s="16"/>
      <c r="G3" s="14"/>
      <c r="H3" s="16"/>
      <c r="I3" s="16"/>
      <c r="J3" s="16"/>
      <c r="K3" s="16"/>
      <c r="L3" s="25"/>
      <c r="M3" s="26"/>
      <c r="N3" s="4"/>
      <c r="O3" s="4"/>
      <c r="P3" s="4"/>
      <c r="Q3" s="4"/>
      <c r="R3" s="4"/>
      <c r="S3" s="4"/>
      <c r="T3" s="4"/>
      <c r="U3" s="4"/>
      <c r="V3" s="4"/>
      <c r="W3" s="4"/>
      <c r="X3" s="4"/>
      <c r="Y3" s="4"/>
      <c r="Z3" s="4"/>
      <c r="AA3" s="4"/>
      <c r="AB3" s="4"/>
      <c r="AC3" s="4"/>
      <c r="AD3" s="4"/>
      <c r="AE3" s="4"/>
      <c r="AF3" s="4"/>
      <c r="AG3" s="4"/>
    </row>
    <row r="4" s="4" customFormat="1" ht="115.5" spans="1:13">
      <c r="A4" s="12" t="s">
        <v>16</v>
      </c>
      <c r="B4" s="17" t="s">
        <v>17</v>
      </c>
      <c r="C4" s="17" t="s">
        <v>18</v>
      </c>
      <c r="D4" s="18" t="s">
        <v>19</v>
      </c>
      <c r="E4" s="18" t="s">
        <v>20</v>
      </c>
      <c r="F4" s="19" t="s">
        <v>21</v>
      </c>
      <c r="G4" s="17" t="s">
        <v>22</v>
      </c>
      <c r="H4" s="17">
        <v>537</v>
      </c>
      <c r="I4" s="17"/>
      <c r="J4" s="27">
        <v>4151.91</v>
      </c>
      <c r="K4" s="27"/>
      <c r="L4" s="28">
        <f t="shared" ref="L4:L19" si="0">ROUND(H4*K4,2)</f>
        <v>0</v>
      </c>
      <c r="M4" s="29"/>
    </row>
    <row r="5" s="4" customFormat="1" ht="84" spans="1:13">
      <c r="A5" s="12" t="s">
        <v>23</v>
      </c>
      <c r="B5" s="17" t="s">
        <v>24</v>
      </c>
      <c r="C5" s="17" t="s">
        <v>25</v>
      </c>
      <c r="D5" s="18" t="s">
        <v>26</v>
      </c>
      <c r="E5" s="18" t="s">
        <v>20</v>
      </c>
      <c r="F5" s="19" t="s">
        <v>21</v>
      </c>
      <c r="G5" s="17" t="s">
        <v>22</v>
      </c>
      <c r="H5" s="17">
        <v>537</v>
      </c>
      <c r="I5" s="17"/>
      <c r="J5" s="27">
        <v>2220.85557939439</v>
      </c>
      <c r="K5" s="27"/>
      <c r="L5" s="28">
        <f t="shared" si="0"/>
        <v>0</v>
      </c>
      <c r="M5" s="29"/>
    </row>
    <row r="6" s="4" customFormat="1" ht="63" spans="1:13">
      <c r="A6" s="12" t="s">
        <v>27</v>
      </c>
      <c r="B6" s="17" t="s">
        <v>28</v>
      </c>
      <c r="C6" s="17" t="s">
        <v>29</v>
      </c>
      <c r="D6" s="18" t="s">
        <v>30</v>
      </c>
      <c r="E6" s="18" t="s">
        <v>31</v>
      </c>
      <c r="F6" s="19" t="s">
        <v>21</v>
      </c>
      <c r="G6" s="17" t="s">
        <v>32</v>
      </c>
      <c r="H6" s="17">
        <v>2148</v>
      </c>
      <c r="I6" s="17"/>
      <c r="J6" s="27">
        <v>115.02</v>
      </c>
      <c r="K6" s="27"/>
      <c r="L6" s="28">
        <f t="shared" si="0"/>
        <v>0</v>
      </c>
      <c r="M6" s="29"/>
    </row>
    <row r="7" s="4" customFormat="1" ht="63" spans="1:13">
      <c r="A7" s="12" t="s">
        <v>33</v>
      </c>
      <c r="B7" s="17" t="s">
        <v>34</v>
      </c>
      <c r="C7" s="17" t="s">
        <v>35</v>
      </c>
      <c r="D7" s="18" t="s">
        <v>36</v>
      </c>
      <c r="E7" s="18" t="s">
        <v>20</v>
      </c>
      <c r="F7" s="19" t="s">
        <v>21</v>
      </c>
      <c r="G7" s="17" t="s">
        <v>22</v>
      </c>
      <c r="H7" s="17">
        <v>380</v>
      </c>
      <c r="I7" s="17"/>
      <c r="J7" s="27">
        <v>789.373748242823</v>
      </c>
      <c r="K7" s="27"/>
      <c r="L7" s="28">
        <f t="shared" si="0"/>
        <v>0</v>
      </c>
      <c r="M7" s="29"/>
    </row>
    <row r="8" s="4" customFormat="1" ht="63" spans="1:13">
      <c r="A8" s="12" t="s">
        <v>37</v>
      </c>
      <c r="B8" s="17" t="s">
        <v>34</v>
      </c>
      <c r="C8" s="17" t="s">
        <v>38</v>
      </c>
      <c r="D8" s="18" t="s">
        <v>36</v>
      </c>
      <c r="E8" s="18" t="s">
        <v>20</v>
      </c>
      <c r="F8" s="19" t="s">
        <v>21</v>
      </c>
      <c r="G8" s="17" t="s">
        <v>22</v>
      </c>
      <c r="H8" s="17">
        <v>157</v>
      </c>
      <c r="I8" s="17"/>
      <c r="J8" s="27">
        <v>847.249854437513</v>
      </c>
      <c r="K8" s="27"/>
      <c r="L8" s="28">
        <f t="shared" si="0"/>
        <v>0</v>
      </c>
      <c r="M8" s="29"/>
    </row>
    <row r="9" s="4" customFormat="1" ht="94.5" spans="1:13">
      <c r="A9" s="12" t="s">
        <v>39</v>
      </c>
      <c r="B9" s="17" t="s">
        <v>40</v>
      </c>
      <c r="C9" s="17" t="s">
        <v>41</v>
      </c>
      <c r="D9" s="20" t="s">
        <v>42</v>
      </c>
      <c r="E9" s="18" t="s">
        <v>43</v>
      </c>
      <c r="F9" s="19" t="s">
        <v>44</v>
      </c>
      <c r="G9" s="17" t="s">
        <v>45</v>
      </c>
      <c r="H9" s="17">
        <v>858</v>
      </c>
      <c r="I9" s="17"/>
      <c r="J9" s="27">
        <v>88.47</v>
      </c>
      <c r="K9" s="27"/>
      <c r="L9" s="28">
        <f t="shared" si="0"/>
        <v>0</v>
      </c>
      <c r="M9" s="29" t="s">
        <v>46</v>
      </c>
    </row>
    <row r="10" s="4" customFormat="1" ht="94.5" spans="1:13">
      <c r="A10" s="12" t="s">
        <v>47</v>
      </c>
      <c r="B10" s="17" t="s">
        <v>48</v>
      </c>
      <c r="C10" s="17" t="s">
        <v>49</v>
      </c>
      <c r="D10" s="20" t="s">
        <v>42</v>
      </c>
      <c r="E10" s="18" t="s">
        <v>43</v>
      </c>
      <c r="F10" s="19" t="s">
        <v>44</v>
      </c>
      <c r="G10" s="17" t="s">
        <v>45</v>
      </c>
      <c r="H10" s="17">
        <v>7065</v>
      </c>
      <c r="I10" s="17"/>
      <c r="J10" s="27">
        <v>63.34</v>
      </c>
      <c r="K10" s="27"/>
      <c r="L10" s="28">
        <f t="shared" si="0"/>
        <v>0</v>
      </c>
      <c r="M10" s="29" t="s">
        <v>50</v>
      </c>
    </row>
    <row r="11" s="4" customFormat="1" ht="94.5" spans="1:13">
      <c r="A11" s="12" t="s">
        <v>51</v>
      </c>
      <c r="B11" s="17" t="s">
        <v>48</v>
      </c>
      <c r="C11" s="17" t="s">
        <v>52</v>
      </c>
      <c r="D11" s="20" t="s">
        <v>42</v>
      </c>
      <c r="E11" s="18" t="s">
        <v>43</v>
      </c>
      <c r="F11" s="19" t="s">
        <v>44</v>
      </c>
      <c r="G11" s="17" t="s">
        <v>45</v>
      </c>
      <c r="H11" s="17">
        <v>7889</v>
      </c>
      <c r="I11" s="17"/>
      <c r="J11" s="27">
        <v>73.44</v>
      </c>
      <c r="K11" s="27"/>
      <c r="L11" s="28">
        <f t="shared" si="0"/>
        <v>0</v>
      </c>
      <c r="M11" s="29" t="s">
        <v>50</v>
      </c>
    </row>
    <row r="12" s="4" customFormat="1" ht="94.5" spans="1:13">
      <c r="A12" s="12" t="s">
        <v>53</v>
      </c>
      <c r="B12" s="17" t="s">
        <v>54</v>
      </c>
      <c r="C12" s="17" t="s">
        <v>52</v>
      </c>
      <c r="D12" s="20" t="s">
        <v>42</v>
      </c>
      <c r="E12" s="18" t="s">
        <v>43</v>
      </c>
      <c r="F12" s="19" t="s">
        <v>44</v>
      </c>
      <c r="G12" s="17" t="s">
        <v>45</v>
      </c>
      <c r="H12" s="17">
        <v>10480</v>
      </c>
      <c r="I12" s="17"/>
      <c r="J12" s="27">
        <v>73.44</v>
      </c>
      <c r="K12" s="27"/>
      <c r="L12" s="28">
        <f t="shared" si="0"/>
        <v>0</v>
      </c>
      <c r="M12" s="29"/>
    </row>
    <row r="13" s="4" customFormat="1" ht="52.5" spans="1:13">
      <c r="A13" s="12" t="s">
        <v>55</v>
      </c>
      <c r="B13" s="17" t="s">
        <v>56</v>
      </c>
      <c r="C13" s="17" t="s">
        <v>57</v>
      </c>
      <c r="D13" s="20" t="s">
        <v>58</v>
      </c>
      <c r="E13" s="18" t="s">
        <v>59</v>
      </c>
      <c r="F13" s="19" t="s">
        <v>21</v>
      </c>
      <c r="G13" s="17" t="s">
        <v>60</v>
      </c>
      <c r="H13" s="17">
        <v>16598</v>
      </c>
      <c r="I13" s="17"/>
      <c r="J13" s="27">
        <v>13.72</v>
      </c>
      <c r="K13" s="27"/>
      <c r="L13" s="28">
        <f t="shared" si="0"/>
        <v>0</v>
      </c>
      <c r="M13" s="29"/>
    </row>
    <row r="14" s="4" customFormat="1" ht="63" spans="1:13">
      <c r="A14" s="12" t="s">
        <v>61</v>
      </c>
      <c r="B14" s="17" t="s">
        <v>62</v>
      </c>
      <c r="C14" s="17" t="s">
        <v>63</v>
      </c>
      <c r="D14" s="18" t="s">
        <v>64</v>
      </c>
      <c r="E14" s="18" t="s">
        <v>65</v>
      </c>
      <c r="F14" s="19" t="s">
        <v>21</v>
      </c>
      <c r="G14" s="17" t="s">
        <v>66</v>
      </c>
      <c r="H14" s="17">
        <v>537</v>
      </c>
      <c r="I14" s="17"/>
      <c r="J14" s="27">
        <v>483.586450778944</v>
      </c>
      <c r="K14" s="27"/>
      <c r="L14" s="28">
        <f t="shared" si="0"/>
        <v>0</v>
      </c>
      <c r="M14" s="29" t="s">
        <v>67</v>
      </c>
    </row>
    <row r="15" s="4" customFormat="1" ht="63" spans="1:13">
      <c r="A15" s="12" t="s">
        <v>68</v>
      </c>
      <c r="B15" s="17" t="s">
        <v>62</v>
      </c>
      <c r="C15" s="17" t="s">
        <v>69</v>
      </c>
      <c r="D15" s="18" t="s">
        <v>64</v>
      </c>
      <c r="E15" s="18" t="s">
        <v>65</v>
      </c>
      <c r="F15" s="19" t="s">
        <v>21</v>
      </c>
      <c r="G15" s="17" t="s">
        <v>66</v>
      </c>
      <c r="H15" s="17">
        <v>26</v>
      </c>
      <c r="I15" s="17"/>
      <c r="J15" s="27">
        <v>880.745863434106</v>
      </c>
      <c r="K15" s="27"/>
      <c r="L15" s="28">
        <f t="shared" si="0"/>
        <v>0</v>
      </c>
      <c r="M15" s="29" t="s">
        <v>67</v>
      </c>
    </row>
    <row r="16" s="4" customFormat="1" ht="63" spans="1:13">
      <c r="A16" s="12" t="s">
        <v>70</v>
      </c>
      <c r="B16" s="17" t="s">
        <v>62</v>
      </c>
      <c r="C16" s="17" t="s">
        <v>71</v>
      </c>
      <c r="D16" s="18" t="s">
        <v>64</v>
      </c>
      <c r="E16" s="18" t="s">
        <v>65</v>
      </c>
      <c r="F16" s="19" t="s">
        <v>21</v>
      </c>
      <c r="G16" s="17" t="s">
        <v>66</v>
      </c>
      <c r="H16" s="17">
        <v>70</v>
      </c>
      <c r="I16" s="17"/>
      <c r="J16" s="27">
        <v>1227.01655782751</v>
      </c>
      <c r="K16" s="27"/>
      <c r="L16" s="28">
        <f t="shared" si="0"/>
        <v>0</v>
      </c>
      <c r="M16" s="29" t="s">
        <v>67</v>
      </c>
    </row>
    <row r="17" s="4" customFormat="1" ht="63" spans="1:13">
      <c r="A17" s="12" t="s">
        <v>72</v>
      </c>
      <c r="B17" s="17" t="s">
        <v>73</v>
      </c>
      <c r="C17" s="17" t="s">
        <v>74</v>
      </c>
      <c r="D17" s="18" t="s">
        <v>64</v>
      </c>
      <c r="E17" s="18" t="s">
        <v>75</v>
      </c>
      <c r="F17" s="19" t="s">
        <v>21</v>
      </c>
      <c r="G17" s="17" t="s">
        <v>66</v>
      </c>
      <c r="H17" s="17">
        <v>26</v>
      </c>
      <c r="I17" s="17"/>
      <c r="J17" s="27">
        <v>589.436128920832</v>
      </c>
      <c r="K17" s="27"/>
      <c r="L17" s="28">
        <f t="shared" si="0"/>
        <v>0</v>
      </c>
      <c r="M17" s="29" t="s">
        <v>67</v>
      </c>
    </row>
    <row r="18" s="4" customFormat="1" ht="63" spans="1:13">
      <c r="A18" s="12" t="s">
        <v>76</v>
      </c>
      <c r="B18" s="17" t="s">
        <v>73</v>
      </c>
      <c r="C18" s="17" t="s">
        <v>77</v>
      </c>
      <c r="D18" s="18" t="s">
        <v>64</v>
      </c>
      <c r="E18" s="18" t="s">
        <v>75</v>
      </c>
      <c r="F18" s="19" t="s">
        <v>21</v>
      </c>
      <c r="G18" s="17" t="s">
        <v>66</v>
      </c>
      <c r="H18" s="17">
        <v>70</v>
      </c>
      <c r="I18" s="17"/>
      <c r="J18" s="27">
        <v>753.397088800957</v>
      </c>
      <c r="K18" s="27"/>
      <c r="L18" s="28">
        <f t="shared" si="0"/>
        <v>0</v>
      </c>
      <c r="M18" s="29" t="s">
        <v>67</v>
      </c>
    </row>
    <row r="19" s="4" customFormat="1" ht="63" spans="1:13">
      <c r="A19" s="12" t="s">
        <v>78</v>
      </c>
      <c r="B19" s="17" t="s">
        <v>79</v>
      </c>
      <c r="C19" s="17" t="s">
        <v>80</v>
      </c>
      <c r="D19" s="18" t="s">
        <v>81</v>
      </c>
      <c r="E19" s="18" t="s">
        <v>82</v>
      </c>
      <c r="F19" s="19" t="s">
        <v>21</v>
      </c>
      <c r="G19" s="17" t="s">
        <v>83</v>
      </c>
      <c r="H19" s="17">
        <v>537</v>
      </c>
      <c r="I19" s="17"/>
      <c r="J19" s="27">
        <v>232.829471460889</v>
      </c>
      <c r="K19" s="27"/>
      <c r="L19" s="28">
        <f t="shared" si="0"/>
        <v>0</v>
      </c>
      <c r="M19" s="29" t="s">
        <v>67</v>
      </c>
    </row>
    <row r="20" s="4" customFormat="1" ht="63" spans="1:13">
      <c r="A20" s="12" t="s">
        <v>84</v>
      </c>
      <c r="B20" s="17" t="s">
        <v>85</v>
      </c>
      <c r="C20" s="17" t="s">
        <v>86</v>
      </c>
      <c r="D20" s="18" t="s">
        <v>81</v>
      </c>
      <c r="E20" s="18" t="s">
        <v>87</v>
      </c>
      <c r="F20" s="19" t="s">
        <v>21</v>
      </c>
      <c r="G20" s="17" t="s">
        <v>88</v>
      </c>
      <c r="H20" s="17">
        <v>12</v>
      </c>
      <c r="I20" s="17"/>
      <c r="J20" s="27">
        <v>2306.8857620561</v>
      </c>
      <c r="K20" s="27"/>
      <c r="L20" s="28">
        <f t="shared" ref="L20:L48" si="1">ROUND(H20*K20,2)</f>
        <v>0</v>
      </c>
      <c r="M20" s="29"/>
    </row>
    <row r="21" s="4" customFormat="1" ht="63" spans="1:13">
      <c r="A21" s="12" t="s">
        <v>89</v>
      </c>
      <c r="B21" s="17" t="s">
        <v>90</v>
      </c>
      <c r="C21" s="17" t="s">
        <v>91</v>
      </c>
      <c r="D21" s="18" t="s">
        <v>64</v>
      </c>
      <c r="E21" s="18" t="s">
        <v>65</v>
      </c>
      <c r="F21" s="19" t="s">
        <v>21</v>
      </c>
      <c r="G21" s="17" t="s">
        <v>66</v>
      </c>
      <c r="H21" s="17">
        <v>1</v>
      </c>
      <c r="I21" s="17"/>
      <c r="J21" s="27">
        <v>1213.53347405358</v>
      </c>
      <c r="K21" s="27"/>
      <c r="L21" s="28">
        <f t="shared" si="1"/>
        <v>0</v>
      </c>
      <c r="M21" s="29" t="s">
        <v>92</v>
      </c>
    </row>
    <row r="22" s="4" customFormat="1" ht="63" spans="1:13">
      <c r="A22" s="12" t="s">
        <v>93</v>
      </c>
      <c r="B22" s="17" t="s">
        <v>90</v>
      </c>
      <c r="C22" s="17" t="s">
        <v>94</v>
      </c>
      <c r="D22" s="18" t="s">
        <v>64</v>
      </c>
      <c r="E22" s="18" t="s">
        <v>65</v>
      </c>
      <c r="F22" s="19" t="s">
        <v>21</v>
      </c>
      <c r="G22" s="17" t="s">
        <v>66</v>
      </c>
      <c r="H22" s="17">
        <v>5</v>
      </c>
      <c r="I22" s="17"/>
      <c r="J22" s="27">
        <v>1685.20239853547</v>
      </c>
      <c r="K22" s="27"/>
      <c r="L22" s="28">
        <f t="shared" si="1"/>
        <v>0</v>
      </c>
      <c r="M22" s="29" t="s">
        <v>92</v>
      </c>
    </row>
    <row r="23" s="4" customFormat="1" ht="94.5" spans="1:13">
      <c r="A23" s="12" t="s">
        <v>95</v>
      </c>
      <c r="B23" s="17" t="s">
        <v>96</v>
      </c>
      <c r="C23" s="17" t="s">
        <v>97</v>
      </c>
      <c r="D23" s="18" t="s">
        <v>98</v>
      </c>
      <c r="E23" s="18" t="s">
        <v>99</v>
      </c>
      <c r="F23" s="17" t="s">
        <v>100</v>
      </c>
      <c r="G23" s="17" t="s">
        <v>88</v>
      </c>
      <c r="H23" s="17">
        <v>4</v>
      </c>
      <c r="I23" s="17"/>
      <c r="J23" s="27">
        <v>10691.5691784333</v>
      </c>
      <c r="K23" s="27"/>
      <c r="L23" s="28">
        <f t="shared" si="1"/>
        <v>0</v>
      </c>
      <c r="M23" s="29"/>
    </row>
    <row r="24" s="4" customFormat="1" ht="63" spans="1:13">
      <c r="A24" s="12" t="s">
        <v>101</v>
      </c>
      <c r="B24" s="17" t="s">
        <v>102</v>
      </c>
      <c r="C24" s="17" t="s">
        <v>103</v>
      </c>
      <c r="D24" s="18" t="s">
        <v>104</v>
      </c>
      <c r="E24" s="18" t="s">
        <v>105</v>
      </c>
      <c r="F24" s="19" t="s">
        <v>21</v>
      </c>
      <c r="G24" s="17" t="s">
        <v>106</v>
      </c>
      <c r="H24" s="17">
        <v>13791</v>
      </c>
      <c r="I24" s="17"/>
      <c r="J24" s="27">
        <v>79.0930769317773</v>
      </c>
      <c r="K24" s="27"/>
      <c r="L24" s="28">
        <f t="shared" si="1"/>
        <v>0</v>
      </c>
      <c r="M24" s="29"/>
    </row>
    <row r="25" s="4" customFormat="1" ht="63" spans="1:13">
      <c r="A25" s="12" t="s">
        <v>107</v>
      </c>
      <c r="B25" s="17" t="s">
        <v>108</v>
      </c>
      <c r="C25" s="17" t="s">
        <v>109</v>
      </c>
      <c r="D25" s="18" t="s">
        <v>104</v>
      </c>
      <c r="E25" s="18" t="s">
        <v>105</v>
      </c>
      <c r="F25" s="19" t="s">
        <v>21</v>
      </c>
      <c r="G25" s="17" t="s">
        <v>106</v>
      </c>
      <c r="H25" s="17">
        <v>537</v>
      </c>
      <c r="I25" s="17"/>
      <c r="J25" s="27">
        <v>30.862988436202</v>
      </c>
      <c r="K25" s="27"/>
      <c r="L25" s="28">
        <f t="shared" si="1"/>
        <v>0</v>
      </c>
      <c r="M25" s="29"/>
    </row>
    <row r="26" s="4" customFormat="1" ht="63" spans="1:13">
      <c r="A26" s="12" t="s">
        <v>110</v>
      </c>
      <c r="B26" s="17" t="s">
        <v>111</v>
      </c>
      <c r="C26" s="17" t="s">
        <v>112</v>
      </c>
      <c r="D26" s="18" t="s">
        <v>64</v>
      </c>
      <c r="E26" s="18" t="s">
        <v>65</v>
      </c>
      <c r="F26" s="19" t="s">
        <v>21</v>
      </c>
      <c r="G26" s="17" t="s">
        <v>66</v>
      </c>
      <c r="H26" s="17">
        <v>12</v>
      </c>
      <c r="I26" s="17"/>
      <c r="J26" s="27">
        <v>109.556139596827</v>
      </c>
      <c r="K26" s="27"/>
      <c r="L26" s="28">
        <f t="shared" si="1"/>
        <v>0</v>
      </c>
      <c r="M26" s="29"/>
    </row>
    <row r="27" s="4" customFormat="1" ht="63" spans="1:13">
      <c r="A27" s="12" t="s">
        <v>113</v>
      </c>
      <c r="B27" s="17" t="s">
        <v>114</v>
      </c>
      <c r="C27" s="17" t="s">
        <v>115</v>
      </c>
      <c r="D27" s="18" t="s">
        <v>116</v>
      </c>
      <c r="E27" s="18" t="s">
        <v>20</v>
      </c>
      <c r="F27" s="19" t="s">
        <v>21</v>
      </c>
      <c r="G27" s="17" t="s">
        <v>22</v>
      </c>
      <c r="H27" s="17">
        <f>60-28</f>
        <v>32</v>
      </c>
      <c r="I27" s="17"/>
      <c r="J27" s="27">
        <v>14377.74</v>
      </c>
      <c r="K27" s="27"/>
      <c r="L27" s="28">
        <f t="shared" si="1"/>
        <v>0</v>
      </c>
      <c r="M27" s="29" t="s">
        <v>117</v>
      </c>
    </row>
    <row r="28" s="4" customFormat="1" ht="63" spans="1:13">
      <c r="A28" s="12" t="s">
        <v>118</v>
      </c>
      <c r="B28" s="17" t="s">
        <v>114</v>
      </c>
      <c r="C28" s="17" t="s">
        <v>119</v>
      </c>
      <c r="D28" s="18" t="s">
        <v>116</v>
      </c>
      <c r="E28" s="18" t="s">
        <v>20</v>
      </c>
      <c r="F28" s="19" t="s">
        <v>21</v>
      </c>
      <c r="G28" s="17" t="s">
        <v>22</v>
      </c>
      <c r="H28" s="17">
        <v>28</v>
      </c>
      <c r="I28" s="17"/>
      <c r="J28" s="27">
        <v>16036.71</v>
      </c>
      <c r="K28" s="27"/>
      <c r="L28" s="28">
        <f t="shared" si="1"/>
        <v>0</v>
      </c>
      <c r="M28" s="29" t="s">
        <v>117</v>
      </c>
    </row>
    <row r="29" s="4" customFormat="1" ht="63" spans="1:13">
      <c r="A29" s="12" t="s">
        <v>120</v>
      </c>
      <c r="B29" s="17" t="s">
        <v>121</v>
      </c>
      <c r="C29" s="17" t="s">
        <v>122</v>
      </c>
      <c r="D29" s="18" t="s">
        <v>123</v>
      </c>
      <c r="E29" s="18" t="s">
        <v>20</v>
      </c>
      <c r="F29" s="19" t="s">
        <v>21</v>
      </c>
      <c r="G29" s="17" t="s">
        <v>22</v>
      </c>
      <c r="H29" s="17">
        <f>9-5</f>
        <v>4</v>
      </c>
      <c r="I29" s="17"/>
      <c r="J29" s="27">
        <v>49988.87</v>
      </c>
      <c r="K29" s="27"/>
      <c r="L29" s="28">
        <f t="shared" si="1"/>
        <v>0</v>
      </c>
      <c r="M29" s="29" t="s">
        <v>124</v>
      </c>
    </row>
    <row r="30" s="4" customFormat="1" ht="63" spans="1:13">
      <c r="A30" s="12" t="s">
        <v>125</v>
      </c>
      <c r="B30" s="17" t="s">
        <v>121</v>
      </c>
      <c r="C30" s="17" t="s">
        <v>126</v>
      </c>
      <c r="D30" s="18" t="s">
        <v>123</v>
      </c>
      <c r="E30" s="18" t="s">
        <v>20</v>
      </c>
      <c r="F30" s="19" t="s">
        <v>21</v>
      </c>
      <c r="G30" s="17" t="s">
        <v>22</v>
      </c>
      <c r="H30" s="17">
        <v>5</v>
      </c>
      <c r="I30" s="17"/>
      <c r="J30" s="27">
        <v>50412.74</v>
      </c>
      <c r="K30" s="27"/>
      <c r="L30" s="28">
        <f t="shared" si="1"/>
        <v>0</v>
      </c>
      <c r="M30" s="29" t="s">
        <v>124</v>
      </c>
    </row>
    <row r="31" s="4" customFormat="1" ht="73.5" spans="1:13">
      <c r="A31" s="12" t="s">
        <v>127</v>
      </c>
      <c r="B31" s="17" t="s">
        <v>128</v>
      </c>
      <c r="C31" s="17" t="s">
        <v>129</v>
      </c>
      <c r="D31" s="18" t="s">
        <v>130</v>
      </c>
      <c r="E31" s="18" t="s">
        <v>131</v>
      </c>
      <c r="F31" s="19" t="s">
        <v>132</v>
      </c>
      <c r="G31" s="17" t="s">
        <v>45</v>
      </c>
      <c r="H31" s="17">
        <v>450</v>
      </c>
      <c r="I31" s="17"/>
      <c r="J31" s="27">
        <v>3.47128591139158</v>
      </c>
      <c r="K31" s="27"/>
      <c r="L31" s="28">
        <f t="shared" si="1"/>
        <v>0</v>
      </c>
      <c r="M31" s="29" t="s">
        <v>133</v>
      </c>
    </row>
    <row r="32" s="4" customFormat="1" ht="73.5" spans="1:13">
      <c r="A32" s="12" t="s">
        <v>134</v>
      </c>
      <c r="B32" s="17" t="s">
        <v>128</v>
      </c>
      <c r="C32" s="17" t="s">
        <v>135</v>
      </c>
      <c r="D32" s="18" t="s">
        <v>130</v>
      </c>
      <c r="E32" s="18" t="s">
        <v>131</v>
      </c>
      <c r="F32" s="19" t="s">
        <v>132</v>
      </c>
      <c r="G32" s="17" t="s">
        <v>45</v>
      </c>
      <c r="H32" s="17">
        <v>7690</v>
      </c>
      <c r="I32" s="17"/>
      <c r="J32" s="27">
        <v>3.47128591139158</v>
      </c>
      <c r="K32" s="27"/>
      <c r="L32" s="28">
        <f t="shared" si="1"/>
        <v>0</v>
      </c>
      <c r="M32" s="29" t="s">
        <v>136</v>
      </c>
    </row>
    <row r="33" s="4" customFormat="1" ht="52.5" spans="1:13">
      <c r="A33" s="12" t="s">
        <v>137</v>
      </c>
      <c r="B33" s="17" t="s">
        <v>138</v>
      </c>
      <c r="C33" s="17" t="s">
        <v>139</v>
      </c>
      <c r="D33" s="18" t="s">
        <v>140</v>
      </c>
      <c r="E33" s="18" t="s">
        <v>141</v>
      </c>
      <c r="F33" s="19" t="s">
        <v>21</v>
      </c>
      <c r="G33" s="17" t="s">
        <v>66</v>
      </c>
      <c r="H33" s="17">
        <v>9</v>
      </c>
      <c r="I33" s="17"/>
      <c r="J33" s="27">
        <v>15.0422389493635</v>
      </c>
      <c r="K33" s="27"/>
      <c r="L33" s="28">
        <f t="shared" si="1"/>
        <v>0</v>
      </c>
      <c r="M33" s="29"/>
    </row>
    <row r="34" s="4" customFormat="1" ht="63" spans="1:13">
      <c r="A34" s="12" t="s">
        <v>142</v>
      </c>
      <c r="B34" s="17" t="s">
        <v>143</v>
      </c>
      <c r="C34" s="17" t="s">
        <v>144</v>
      </c>
      <c r="D34" s="18" t="s">
        <v>145</v>
      </c>
      <c r="E34" s="18" t="s">
        <v>146</v>
      </c>
      <c r="F34" s="19" t="s">
        <v>147</v>
      </c>
      <c r="G34" s="17" t="s">
        <v>148</v>
      </c>
      <c r="H34" s="17">
        <v>28</v>
      </c>
      <c r="I34" s="17"/>
      <c r="J34" s="27">
        <v>1005.43600830107</v>
      </c>
      <c r="K34" s="27"/>
      <c r="L34" s="28">
        <f t="shared" si="1"/>
        <v>0</v>
      </c>
      <c r="M34" s="29" t="s">
        <v>149</v>
      </c>
    </row>
    <row r="35" s="4" customFormat="1" ht="73.5" spans="1:13">
      <c r="A35" s="12" t="s">
        <v>150</v>
      </c>
      <c r="B35" s="17" t="s">
        <v>151</v>
      </c>
      <c r="C35" s="17" t="s">
        <v>152</v>
      </c>
      <c r="D35" s="18" t="s">
        <v>153</v>
      </c>
      <c r="E35" s="18" t="s">
        <v>146</v>
      </c>
      <c r="F35" s="19" t="s">
        <v>147</v>
      </c>
      <c r="G35" s="17" t="s">
        <v>148</v>
      </c>
      <c r="H35" s="17">
        <v>12</v>
      </c>
      <c r="I35" s="17"/>
      <c r="J35" s="27">
        <v>1554.03789883234</v>
      </c>
      <c r="K35" s="27"/>
      <c r="L35" s="28">
        <f t="shared" si="1"/>
        <v>0</v>
      </c>
      <c r="M35" s="29" t="s">
        <v>154</v>
      </c>
    </row>
    <row r="36" s="4" customFormat="1" ht="63" spans="1:13">
      <c r="A36" s="12" t="s">
        <v>155</v>
      </c>
      <c r="B36" s="17" t="s">
        <v>156</v>
      </c>
      <c r="C36" s="17" t="s">
        <v>157</v>
      </c>
      <c r="D36" s="18" t="s">
        <v>158</v>
      </c>
      <c r="E36" s="18" t="s">
        <v>159</v>
      </c>
      <c r="F36" s="19" t="s">
        <v>21</v>
      </c>
      <c r="G36" s="17" t="s">
        <v>32</v>
      </c>
      <c r="H36" s="17">
        <v>36</v>
      </c>
      <c r="I36" s="17"/>
      <c r="J36" s="27">
        <v>657.39</v>
      </c>
      <c r="K36" s="27"/>
      <c r="L36" s="28">
        <f t="shared" si="1"/>
        <v>0</v>
      </c>
      <c r="M36" s="29" t="s">
        <v>160</v>
      </c>
    </row>
    <row r="37" s="4" customFormat="1" ht="63" spans="1:13">
      <c r="A37" s="12" t="s">
        <v>161</v>
      </c>
      <c r="B37" s="17" t="s">
        <v>162</v>
      </c>
      <c r="C37" s="17" t="s">
        <v>163</v>
      </c>
      <c r="D37" s="18" t="s">
        <v>164</v>
      </c>
      <c r="E37" s="18" t="s">
        <v>165</v>
      </c>
      <c r="F37" s="19" t="s">
        <v>21</v>
      </c>
      <c r="G37" s="17" t="s">
        <v>88</v>
      </c>
      <c r="H37" s="17">
        <v>726</v>
      </c>
      <c r="I37" s="17"/>
      <c r="J37" s="27">
        <v>501.45</v>
      </c>
      <c r="K37" s="27"/>
      <c r="L37" s="28">
        <f t="shared" si="1"/>
        <v>0</v>
      </c>
      <c r="M37" s="29"/>
    </row>
    <row r="38" s="1" customFormat="1" ht="30" customHeight="1" spans="1:33">
      <c r="A38" s="12" t="s">
        <v>166</v>
      </c>
      <c r="B38" s="17" t="s">
        <v>167</v>
      </c>
      <c r="C38" s="17"/>
      <c r="D38" s="18"/>
      <c r="E38" s="18"/>
      <c r="F38" s="21"/>
      <c r="G38" s="22"/>
      <c r="H38" s="21"/>
      <c r="I38" s="21"/>
      <c r="J38" s="27"/>
      <c r="K38" s="27"/>
      <c r="L38" s="28"/>
      <c r="M38" s="29"/>
      <c r="N38" s="4"/>
      <c r="O38" s="4"/>
      <c r="P38" s="4"/>
      <c r="Q38" s="4"/>
      <c r="R38" s="4"/>
      <c r="S38" s="4"/>
      <c r="T38" s="4"/>
      <c r="U38" s="4"/>
      <c r="V38" s="4"/>
      <c r="W38" s="4"/>
      <c r="X38" s="4"/>
      <c r="Y38" s="4"/>
      <c r="Z38" s="4"/>
      <c r="AA38" s="4"/>
      <c r="AB38" s="4"/>
      <c r="AC38" s="4"/>
      <c r="AD38" s="4"/>
      <c r="AE38" s="4"/>
      <c r="AF38" s="4"/>
      <c r="AG38" s="4"/>
    </row>
    <row r="39" s="4" customFormat="1" ht="63" spans="1:13">
      <c r="A39" s="12" t="s">
        <v>168</v>
      </c>
      <c r="B39" s="17" t="s">
        <v>167</v>
      </c>
      <c r="C39" s="17" t="s">
        <v>169</v>
      </c>
      <c r="D39" s="18" t="s">
        <v>170</v>
      </c>
      <c r="E39" s="18" t="s">
        <v>65</v>
      </c>
      <c r="F39" s="17" t="s">
        <v>171</v>
      </c>
      <c r="G39" s="17" t="s">
        <v>66</v>
      </c>
      <c r="H39" s="17">
        <v>537</v>
      </c>
      <c r="I39" s="17"/>
      <c r="J39" s="27">
        <v>46.2838121518878</v>
      </c>
      <c r="K39" s="27"/>
      <c r="L39" s="28">
        <f>ROUND(H39*K39,2)</f>
        <v>0</v>
      </c>
      <c r="M39" s="29" t="s">
        <v>172</v>
      </c>
    </row>
    <row r="40" s="4" customFormat="1" ht="73.5" spans="1:13">
      <c r="A40" s="12" t="s">
        <v>173</v>
      </c>
      <c r="B40" s="17" t="s">
        <v>174</v>
      </c>
      <c r="C40" s="17" t="s">
        <v>175</v>
      </c>
      <c r="D40" s="18" t="s">
        <v>130</v>
      </c>
      <c r="E40" s="18" t="s">
        <v>131</v>
      </c>
      <c r="F40" s="19" t="s">
        <v>132</v>
      </c>
      <c r="G40" s="17" t="s">
        <v>45</v>
      </c>
      <c r="H40" s="17">
        <v>2148</v>
      </c>
      <c r="I40" s="17"/>
      <c r="J40" s="27">
        <v>3.47128591139158</v>
      </c>
      <c r="K40" s="27"/>
      <c r="L40" s="28">
        <f>ROUND(H40*K40,2)</f>
        <v>0</v>
      </c>
      <c r="M40" s="29"/>
    </row>
    <row r="41" s="3" customFormat="1" ht="52.5" spans="1:33">
      <c r="A41" s="12" t="s">
        <v>176</v>
      </c>
      <c r="B41" s="17" t="s">
        <v>177</v>
      </c>
      <c r="C41" s="17" t="s">
        <v>139</v>
      </c>
      <c r="D41" s="18" t="s">
        <v>140</v>
      </c>
      <c r="E41" s="18" t="s">
        <v>178</v>
      </c>
      <c r="F41" s="19" t="s">
        <v>21</v>
      </c>
      <c r="G41" s="17" t="s">
        <v>66</v>
      </c>
      <c r="H41" s="17">
        <v>1074</v>
      </c>
      <c r="I41" s="17"/>
      <c r="J41" s="27">
        <v>15.0422389493635</v>
      </c>
      <c r="K41" s="27"/>
      <c r="L41" s="28">
        <f>ROUND(H41*K41,2)</f>
        <v>0</v>
      </c>
      <c r="M41" s="30"/>
      <c r="N41" s="4"/>
      <c r="O41" s="4"/>
      <c r="P41" s="4"/>
      <c r="Q41" s="4"/>
      <c r="R41" s="4"/>
      <c r="S41" s="4"/>
      <c r="T41" s="4"/>
      <c r="U41" s="4"/>
      <c r="V41" s="4"/>
      <c r="W41" s="4"/>
      <c r="X41" s="4"/>
      <c r="Y41" s="4"/>
      <c r="Z41" s="4"/>
      <c r="AA41" s="4"/>
      <c r="AB41" s="4"/>
      <c r="AC41" s="4"/>
      <c r="AD41" s="4"/>
      <c r="AE41" s="4"/>
      <c r="AF41" s="4"/>
      <c r="AG41" s="4"/>
    </row>
    <row r="42" s="4" customFormat="1" ht="73.5" spans="1:13">
      <c r="A42" s="12" t="s">
        <v>179</v>
      </c>
      <c r="B42" s="17" t="s">
        <v>180</v>
      </c>
      <c r="C42" s="17" t="s">
        <v>181</v>
      </c>
      <c r="D42" s="18" t="s">
        <v>130</v>
      </c>
      <c r="E42" s="18" t="s">
        <v>131</v>
      </c>
      <c r="F42" s="19" t="s">
        <v>132</v>
      </c>
      <c r="G42" s="17" t="s">
        <v>45</v>
      </c>
      <c r="H42" s="17">
        <v>2148</v>
      </c>
      <c r="I42" s="17"/>
      <c r="J42" s="27">
        <v>3.47128591139158</v>
      </c>
      <c r="K42" s="27"/>
      <c r="L42" s="28">
        <f>ROUND(H42*K42,2)</f>
        <v>0</v>
      </c>
      <c r="M42" s="29"/>
    </row>
    <row r="43" s="1" customFormat="1" ht="28" customHeight="1" spans="1:33">
      <c r="A43" s="12" t="s">
        <v>182</v>
      </c>
      <c r="B43" s="17" t="s">
        <v>183</v>
      </c>
      <c r="C43" s="17"/>
      <c r="D43" s="18"/>
      <c r="E43" s="18"/>
      <c r="F43" s="12"/>
      <c r="G43" s="12"/>
      <c r="H43" s="17"/>
      <c r="I43" s="17"/>
      <c r="J43" s="27"/>
      <c r="K43" s="27"/>
      <c r="L43" s="28"/>
      <c r="M43" s="29"/>
      <c r="N43" s="4"/>
      <c r="O43" s="4"/>
      <c r="P43" s="4"/>
      <c r="Q43" s="4"/>
      <c r="R43" s="4"/>
      <c r="S43" s="4"/>
      <c r="T43" s="4"/>
      <c r="U43" s="4"/>
      <c r="V43" s="4"/>
      <c r="W43" s="4"/>
      <c r="X43" s="4"/>
      <c r="Y43" s="4"/>
      <c r="Z43" s="4"/>
      <c r="AA43" s="4"/>
      <c r="AB43" s="4"/>
      <c r="AC43" s="4"/>
      <c r="AD43" s="4"/>
      <c r="AE43" s="4"/>
      <c r="AF43" s="4"/>
      <c r="AG43" s="4"/>
    </row>
    <row r="44" s="4" customFormat="1" ht="94.5" spans="1:13">
      <c r="A44" s="12" t="s">
        <v>184</v>
      </c>
      <c r="B44" s="17" t="s">
        <v>185</v>
      </c>
      <c r="C44" s="17" t="s">
        <v>186</v>
      </c>
      <c r="D44" s="18" t="s">
        <v>187</v>
      </c>
      <c r="E44" s="18" t="s">
        <v>188</v>
      </c>
      <c r="F44" s="19" t="s">
        <v>21</v>
      </c>
      <c r="G44" s="17" t="s">
        <v>66</v>
      </c>
      <c r="H44" s="17">
        <v>136</v>
      </c>
      <c r="I44" s="17"/>
      <c r="J44" s="27">
        <v>5254.9</v>
      </c>
      <c r="K44" s="27"/>
      <c r="L44" s="28">
        <f t="shared" ref="L44:L52" si="2">ROUND(H44*K44,2)</f>
        <v>0</v>
      </c>
      <c r="M44" s="29"/>
    </row>
    <row r="45" s="4" customFormat="1" ht="63" spans="1:13">
      <c r="A45" s="12" t="s">
        <v>189</v>
      </c>
      <c r="B45" s="17" t="s">
        <v>90</v>
      </c>
      <c r="C45" s="17" t="s">
        <v>190</v>
      </c>
      <c r="D45" s="18" t="s">
        <v>64</v>
      </c>
      <c r="E45" s="18" t="s">
        <v>65</v>
      </c>
      <c r="F45" s="19" t="s">
        <v>21</v>
      </c>
      <c r="G45" s="17" t="s">
        <v>66</v>
      </c>
      <c r="H45" s="17">
        <v>48</v>
      </c>
      <c r="I45" s="17"/>
      <c r="J45" s="27">
        <v>1213.53347405358</v>
      </c>
      <c r="K45" s="27"/>
      <c r="L45" s="28">
        <f t="shared" si="2"/>
        <v>0</v>
      </c>
      <c r="M45" s="29" t="s">
        <v>191</v>
      </c>
    </row>
    <row r="46" s="4" customFormat="1" ht="63" spans="1:13">
      <c r="A46" s="12" t="s">
        <v>192</v>
      </c>
      <c r="B46" s="17" t="s">
        <v>90</v>
      </c>
      <c r="C46" s="17" t="s">
        <v>193</v>
      </c>
      <c r="D46" s="18" t="s">
        <v>64</v>
      </c>
      <c r="E46" s="18" t="s">
        <v>65</v>
      </c>
      <c r="F46" s="19" t="s">
        <v>21</v>
      </c>
      <c r="G46" s="17" t="s">
        <v>66</v>
      </c>
      <c r="H46" s="17">
        <v>52</v>
      </c>
      <c r="I46" s="17"/>
      <c r="J46" s="27">
        <v>1685.20239853547</v>
      </c>
      <c r="K46" s="27"/>
      <c r="L46" s="28">
        <f t="shared" si="2"/>
        <v>0</v>
      </c>
      <c r="M46" s="29" t="s">
        <v>191</v>
      </c>
    </row>
    <row r="47" s="4" customFormat="1" ht="63" spans="1:13">
      <c r="A47" s="12" t="s">
        <v>194</v>
      </c>
      <c r="B47" s="17" t="s">
        <v>195</v>
      </c>
      <c r="C47" s="17" t="s">
        <v>196</v>
      </c>
      <c r="D47" s="18" t="s">
        <v>64</v>
      </c>
      <c r="E47" s="18" t="s">
        <v>65</v>
      </c>
      <c r="F47" s="19" t="s">
        <v>21</v>
      </c>
      <c r="G47" s="17" t="s">
        <v>66</v>
      </c>
      <c r="H47" s="17">
        <v>6</v>
      </c>
      <c r="I47" s="17"/>
      <c r="J47" s="27">
        <v>770.781261664195</v>
      </c>
      <c r="K47" s="27"/>
      <c r="L47" s="28">
        <f t="shared" si="2"/>
        <v>0</v>
      </c>
      <c r="M47" s="29" t="s">
        <v>197</v>
      </c>
    </row>
    <row r="48" s="4" customFormat="1" ht="63" spans="1:13">
      <c r="A48" s="12" t="s">
        <v>198</v>
      </c>
      <c r="B48" s="17" t="s">
        <v>195</v>
      </c>
      <c r="C48" s="17" t="s">
        <v>199</v>
      </c>
      <c r="D48" s="18" t="s">
        <v>64</v>
      </c>
      <c r="E48" s="18" t="s">
        <v>65</v>
      </c>
      <c r="F48" s="19" t="s">
        <v>21</v>
      </c>
      <c r="G48" s="17" t="s">
        <v>66</v>
      </c>
      <c r="H48" s="17">
        <v>6</v>
      </c>
      <c r="I48" s="17"/>
      <c r="J48" s="27">
        <v>1202.90151357972</v>
      </c>
      <c r="K48" s="27"/>
      <c r="L48" s="28">
        <f t="shared" si="2"/>
        <v>0</v>
      </c>
      <c r="M48" s="29" t="s">
        <v>197</v>
      </c>
    </row>
    <row r="49" s="4" customFormat="1" ht="63" spans="1:13">
      <c r="A49" s="12" t="s">
        <v>200</v>
      </c>
      <c r="B49" s="17" t="s">
        <v>201</v>
      </c>
      <c r="C49" s="17" t="s">
        <v>202</v>
      </c>
      <c r="D49" s="18" t="s">
        <v>203</v>
      </c>
      <c r="E49" s="18" t="s">
        <v>20</v>
      </c>
      <c r="F49" s="19" t="s">
        <v>21</v>
      </c>
      <c r="G49" s="17" t="s">
        <v>22</v>
      </c>
      <c r="H49" s="17">
        <v>48</v>
      </c>
      <c r="I49" s="17"/>
      <c r="J49" s="27">
        <v>3724.39188113322</v>
      </c>
      <c r="K49" s="27"/>
      <c r="L49" s="28">
        <f t="shared" si="2"/>
        <v>0</v>
      </c>
      <c r="M49" s="29"/>
    </row>
    <row r="50" s="4" customFormat="1" ht="63" spans="1:13">
      <c r="A50" s="12" t="s">
        <v>204</v>
      </c>
      <c r="B50" s="17" t="s">
        <v>205</v>
      </c>
      <c r="C50" s="17" t="s">
        <v>206</v>
      </c>
      <c r="D50" s="18" t="s">
        <v>207</v>
      </c>
      <c r="E50" s="18" t="s">
        <v>20</v>
      </c>
      <c r="F50" s="19" t="s">
        <v>21</v>
      </c>
      <c r="G50" s="17" t="s">
        <v>22</v>
      </c>
      <c r="H50" s="17">
        <v>48</v>
      </c>
      <c r="I50" s="17"/>
      <c r="J50" s="27">
        <v>2150.74780964124</v>
      </c>
      <c r="K50" s="27"/>
      <c r="L50" s="28">
        <f t="shared" si="2"/>
        <v>0</v>
      </c>
      <c r="M50" s="29"/>
    </row>
    <row r="51" s="3" customFormat="1" ht="63" spans="1:33">
      <c r="A51" s="12" t="s">
        <v>208</v>
      </c>
      <c r="B51" s="17" t="s">
        <v>209</v>
      </c>
      <c r="C51" s="17" t="s">
        <v>210</v>
      </c>
      <c r="D51" s="18" t="s">
        <v>64</v>
      </c>
      <c r="E51" s="18" t="s">
        <v>65</v>
      </c>
      <c r="F51" s="19" t="s">
        <v>21</v>
      </c>
      <c r="G51" s="17" t="s">
        <v>66</v>
      </c>
      <c r="H51" s="17">
        <v>12</v>
      </c>
      <c r="I51" s="17"/>
      <c r="J51" s="27">
        <v>1660.1440935226</v>
      </c>
      <c r="K51" s="27"/>
      <c r="L51" s="28">
        <f t="shared" si="2"/>
        <v>0</v>
      </c>
      <c r="M51" s="30"/>
      <c r="N51" s="4"/>
      <c r="O51" s="4"/>
      <c r="P51" s="4"/>
      <c r="Q51" s="4"/>
      <c r="R51" s="4"/>
      <c r="S51" s="4"/>
      <c r="T51" s="4"/>
      <c r="U51" s="4"/>
      <c r="V51" s="4"/>
      <c r="W51" s="4"/>
      <c r="X51" s="4"/>
      <c r="Y51" s="4"/>
      <c r="Z51" s="4"/>
      <c r="AA51" s="4"/>
      <c r="AB51" s="4"/>
      <c r="AC51" s="4"/>
      <c r="AD51" s="4"/>
      <c r="AE51" s="4"/>
      <c r="AF51" s="4"/>
      <c r="AG51" s="4"/>
    </row>
    <row r="52" s="4" customFormat="1" ht="63" spans="1:13">
      <c r="A52" s="12" t="s">
        <v>211</v>
      </c>
      <c r="B52" s="17" t="s">
        <v>209</v>
      </c>
      <c r="C52" s="17" t="s">
        <v>212</v>
      </c>
      <c r="D52" s="18" t="s">
        <v>64</v>
      </c>
      <c r="E52" s="18" t="s">
        <v>65</v>
      </c>
      <c r="F52" s="19" t="s">
        <v>21</v>
      </c>
      <c r="G52" s="17" t="s">
        <v>66</v>
      </c>
      <c r="H52" s="17">
        <v>12</v>
      </c>
      <c r="I52" s="17"/>
      <c r="J52" s="27">
        <v>1236.66257552662</v>
      </c>
      <c r="K52" s="27"/>
      <c r="L52" s="28">
        <f t="shared" si="2"/>
        <v>0</v>
      </c>
      <c r="M52" s="29"/>
    </row>
    <row r="53" s="1" customFormat="1" ht="29" customHeight="1" spans="1:33">
      <c r="A53" s="12" t="s">
        <v>213</v>
      </c>
      <c r="B53" s="17" t="s">
        <v>214</v>
      </c>
      <c r="C53" s="17"/>
      <c r="D53" s="18"/>
      <c r="E53" s="18"/>
      <c r="F53" s="12"/>
      <c r="G53" s="12"/>
      <c r="H53" s="17"/>
      <c r="I53" s="17"/>
      <c r="J53" s="27"/>
      <c r="K53" s="27"/>
      <c r="L53" s="28"/>
      <c r="M53" s="29"/>
      <c r="N53" s="4"/>
      <c r="O53" s="4"/>
      <c r="P53" s="4"/>
      <c r="Q53" s="4"/>
      <c r="R53" s="4"/>
      <c r="S53" s="4"/>
      <c r="T53" s="4"/>
      <c r="U53" s="4"/>
      <c r="V53" s="4"/>
      <c r="W53" s="4"/>
      <c r="X53" s="4"/>
      <c r="Y53" s="4"/>
      <c r="Z53" s="4"/>
      <c r="AA53" s="4"/>
      <c r="AB53" s="4"/>
      <c r="AC53" s="4"/>
      <c r="AD53" s="4"/>
      <c r="AE53" s="4"/>
      <c r="AF53" s="4"/>
      <c r="AG53" s="4"/>
    </row>
    <row r="54" s="4" customFormat="1" ht="63" spans="1:13">
      <c r="A54" s="12" t="s">
        <v>215</v>
      </c>
      <c r="B54" s="17" t="s">
        <v>216</v>
      </c>
      <c r="C54" s="17" t="s">
        <v>217</v>
      </c>
      <c r="D54" s="18" t="s">
        <v>104</v>
      </c>
      <c r="E54" s="18" t="s">
        <v>105</v>
      </c>
      <c r="F54" s="19" t="s">
        <v>21</v>
      </c>
      <c r="G54" s="17" t="s">
        <v>106</v>
      </c>
      <c r="H54" s="17">
        <v>437</v>
      </c>
      <c r="I54" s="17"/>
      <c r="J54" s="27">
        <v>77.3520987248738</v>
      </c>
      <c r="K54" s="27"/>
      <c r="L54" s="28">
        <f t="shared" ref="L54:L64" si="3">ROUND(H54*K54,2)</f>
        <v>0</v>
      </c>
      <c r="M54" s="29"/>
    </row>
    <row r="55" s="4" customFormat="1" ht="73.5" spans="1:13">
      <c r="A55" s="12" t="s">
        <v>218</v>
      </c>
      <c r="B55" s="17" t="s">
        <v>219</v>
      </c>
      <c r="C55" s="17" t="s">
        <v>220</v>
      </c>
      <c r="D55" s="18" t="s">
        <v>221</v>
      </c>
      <c r="E55" s="18" t="s">
        <v>43</v>
      </c>
      <c r="F55" s="19" t="s">
        <v>44</v>
      </c>
      <c r="G55" s="17" t="s">
        <v>45</v>
      </c>
      <c r="H55" s="17">
        <v>1737</v>
      </c>
      <c r="I55" s="17"/>
      <c r="J55" s="27">
        <v>326.71</v>
      </c>
      <c r="K55" s="27"/>
      <c r="L55" s="28">
        <f t="shared" si="3"/>
        <v>0</v>
      </c>
      <c r="M55" s="29" t="s">
        <v>222</v>
      </c>
    </row>
    <row r="56" s="4" customFormat="1" ht="73.5" spans="1:13">
      <c r="A56" s="12" t="s">
        <v>223</v>
      </c>
      <c r="B56" s="17" t="s">
        <v>224</v>
      </c>
      <c r="C56" s="17" t="s">
        <v>225</v>
      </c>
      <c r="D56" s="18" t="s">
        <v>221</v>
      </c>
      <c r="E56" s="18" t="s">
        <v>43</v>
      </c>
      <c r="F56" s="19" t="s">
        <v>44</v>
      </c>
      <c r="G56" s="17" t="s">
        <v>45</v>
      </c>
      <c r="H56" s="17">
        <v>1900</v>
      </c>
      <c r="I56" s="17"/>
      <c r="J56" s="27">
        <v>244.47</v>
      </c>
      <c r="K56" s="27"/>
      <c r="L56" s="28">
        <f t="shared" si="3"/>
        <v>0</v>
      </c>
      <c r="M56" s="29" t="s">
        <v>222</v>
      </c>
    </row>
    <row r="57" s="4" customFormat="1" ht="73.5" spans="1:13">
      <c r="A57" s="12" t="s">
        <v>226</v>
      </c>
      <c r="B57" s="17" t="s">
        <v>227</v>
      </c>
      <c r="C57" s="17" t="s">
        <v>228</v>
      </c>
      <c r="D57" s="18" t="s">
        <v>221</v>
      </c>
      <c r="E57" s="18" t="s">
        <v>43</v>
      </c>
      <c r="F57" s="19" t="s">
        <v>44</v>
      </c>
      <c r="G57" s="17" t="s">
        <v>45</v>
      </c>
      <c r="H57" s="17">
        <v>2400</v>
      </c>
      <c r="I57" s="17"/>
      <c r="J57" s="27">
        <v>161.4</v>
      </c>
      <c r="K57" s="27"/>
      <c r="L57" s="28">
        <f t="shared" si="3"/>
        <v>0</v>
      </c>
      <c r="M57" s="29" t="s">
        <v>222</v>
      </c>
    </row>
    <row r="58" s="4" customFormat="1" ht="73.5" spans="1:13">
      <c r="A58" s="12" t="s">
        <v>229</v>
      </c>
      <c r="B58" s="17" t="s">
        <v>227</v>
      </c>
      <c r="C58" s="17" t="s">
        <v>230</v>
      </c>
      <c r="D58" s="18" t="s">
        <v>221</v>
      </c>
      <c r="E58" s="18" t="s">
        <v>43</v>
      </c>
      <c r="F58" s="19" t="s">
        <v>44</v>
      </c>
      <c r="G58" s="17" t="s">
        <v>45</v>
      </c>
      <c r="H58" s="17">
        <v>2200</v>
      </c>
      <c r="I58" s="17"/>
      <c r="J58" s="27">
        <v>161.4</v>
      </c>
      <c r="K58" s="27"/>
      <c r="L58" s="28">
        <f t="shared" si="3"/>
        <v>0</v>
      </c>
      <c r="M58" s="29" t="s">
        <v>222</v>
      </c>
    </row>
    <row r="59" s="4" customFormat="1" ht="94.5" spans="1:13">
      <c r="A59" s="12" t="s">
        <v>231</v>
      </c>
      <c r="B59" s="17" t="s">
        <v>185</v>
      </c>
      <c r="C59" s="17" t="s">
        <v>232</v>
      </c>
      <c r="D59" s="18" t="s">
        <v>187</v>
      </c>
      <c r="E59" s="18" t="s">
        <v>233</v>
      </c>
      <c r="F59" s="19" t="s">
        <v>21</v>
      </c>
      <c r="G59" s="17" t="s">
        <v>234</v>
      </c>
      <c r="H59" s="17">
        <v>20</v>
      </c>
      <c r="I59" s="17"/>
      <c r="J59" s="27">
        <v>8872.7</v>
      </c>
      <c r="K59" s="27"/>
      <c r="L59" s="28">
        <f t="shared" si="3"/>
        <v>0</v>
      </c>
      <c r="M59" s="29"/>
    </row>
    <row r="60" s="4" customFormat="1" ht="63" spans="1:13">
      <c r="A60" s="12" t="s">
        <v>235</v>
      </c>
      <c r="B60" s="17" t="s">
        <v>111</v>
      </c>
      <c r="C60" s="17" t="s">
        <v>236</v>
      </c>
      <c r="D60" s="18" t="s">
        <v>64</v>
      </c>
      <c r="E60" s="18" t="s">
        <v>65</v>
      </c>
      <c r="F60" s="19" t="s">
        <v>21</v>
      </c>
      <c r="G60" s="17" t="s">
        <v>66</v>
      </c>
      <c r="H60" s="17">
        <v>10</v>
      </c>
      <c r="I60" s="17"/>
      <c r="J60" s="27">
        <v>109.556139596827</v>
      </c>
      <c r="K60" s="27"/>
      <c r="L60" s="28">
        <f t="shared" si="3"/>
        <v>0</v>
      </c>
      <c r="M60" s="31"/>
    </row>
    <row r="61" s="4" customFormat="1" ht="63" spans="1:13">
      <c r="A61" s="12" t="s">
        <v>237</v>
      </c>
      <c r="B61" s="17" t="s">
        <v>238</v>
      </c>
      <c r="C61" s="17" t="s">
        <v>74</v>
      </c>
      <c r="D61" s="18" t="s">
        <v>64</v>
      </c>
      <c r="E61" s="18" t="s">
        <v>65</v>
      </c>
      <c r="F61" s="19" t="s">
        <v>21</v>
      </c>
      <c r="G61" s="17" t="s">
        <v>66</v>
      </c>
      <c r="H61" s="17">
        <v>6</v>
      </c>
      <c r="I61" s="17"/>
      <c r="J61" s="27">
        <v>1508.7016156465</v>
      </c>
      <c r="K61" s="27"/>
      <c r="L61" s="28">
        <f t="shared" si="3"/>
        <v>0</v>
      </c>
      <c r="M61" s="29" t="s">
        <v>191</v>
      </c>
    </row>
    <row r="62" s="4" customFormat="1" ht="63" spans="1:13">
      <c r="A62" s="12" t="s">
        <v>239</v>
      </c>
      <c r="B62" s="17" t="s">
        <v>238</v>
      </c>
      <c r="C62" s="17" t="s">
        <v>77</v>
      </c>
      <c r="D62" s="18" t="s">
        <v>64</v>
      </c>
      <c r="E62" s="18" t="s">
        <v>65</v>
      </c>
      <c r="F62" s="19" t="s">
        <v>21</v>
      </c>
      <c r="G62" s="17" t="s">
        <v>66</v>
      </c>
      <c r="H62" s="17">
        <v>4</v>
      </c>
      <c r="I62" s="17"/>
      <c r="J62" s="27">
        <v>1854.00770826998</v>
      </c>
      <c r="K62" s="27"/>
      <c r="L62" s="28">
        <f t="shared" si="3"/>
        <v>0</v>
      </c>
      <c r="M62" s="29" t="s">
        <v>191</v>
      </c>
    </row>
    <row r="63" s="4" customFormat="1" ht="63" spans="1:13">
      <c r="A63" s="12" t="s">
        <v>240</v>
      </c>
      <c r="B63" s="17" t="s">
        <v>90</v>
      </c>
      <c r="C63" s="17" t="s">
        <v>74</v>
      </c>
      <c r="D63" s="18" t="s">
        <v>64</v>
      </c>
      <c r="E63" s="18" t="s">
        <v>65</v>
      </c>
      <c r="F63" s="19" t="s">
        <v>21</v>
      </c>
      <c r="G63" s="17" t="s">
        <v>66</v>
      </c>
      <c r="H63" s="17">
        <v>6</v>
      </c>
      <c r="I63" s="17"/>
      <c r="J63" s="27">
        <v>1213.53347405358</v>
      </c>
      <c r="K63" s="27"/>
      <c r="L63" s="28">
        <f t="shared" si="3"/>
        <v>0</v>
      </c>
      <c r="M63" s="29" t="s">
        <v>191</v>
      </c>
    </row>
    <row r="64" s="4" customFormat="1" ht="63" spans="1:13">
      <c r="A64" s="12" t="s">
        <v>241</v>
      </c>
      <c r="B64" s="17" t="s">
        <v>90</v>
      </c>
      <c r="C64" s="17" t="s">
        <v>77</v>
      </c>
      <c r="D64" s="18" t="s">
        <v>64</v>
      </c>
      <c r="E64" s="18" t="s">
        <v>65</v>
      </c>
      <c r="F64" s="19" t="s">
        <v>21</v>
      </c>
      <c r="G64" s="17" t="s">
        <v>66</v>
      </c>
      <c r="H64" s="17">
        <v>4</v>
      </c>
      <c r="I64" s="17"/>
      <c r="J64" s="27">
        <v>1685.20239853547</v>
      </c>
      <c r="K64" s="27"/>
      <c r="L64" s="28">
        <f t="shared" si="3"/>
        <v>0</v>
      </c>
      <c r="M64" s="29" t="s">
        <v>191</v>
      </c>
    </row>
    <row r="65" s="4" customFormat="1" ht="63" spans="1:13">
      <c r="A65" s="12" t="s">
        <v>242</v>
      </c>
      <c r="B65" s="17" t="s">
        <v>243</v>
      </c>
      <c r="C65" s="17" t="s">
        <v>199</v>
      </c>
      <c r="D65" s="18" t="s">
        <v>64</v>
      </c>
      <c r="E65" s="18" t="s">
        <v>75</v>
      </c>
      <c r="F65" s="19" t="s">
        <v>21</v>
      </c>
      <c r="G65" s="17" t="s">
        <v>66</v>
      </c>
      <c r="H65" s="17">
        <v>13</v>
      </c>
      <c r="I65" s="17"/>
      <c r="J65" s="27">
        <v>1042.77761977441</v>
      </c>
      <c r="K65" s="27"/>
      <c r="L65" s="28">
        <f t="shared" ref="L65:L95" si="4">ROUND(H65*K65,2)</f>
        <v>0</v>
      </c>
      <c r="M65" s="29"/>
    </row>
    <row r="66" s="4" customFormat="1" ht="63" spans="1:13">
      <c r="A66" s="12" t="s">
        <v>244</v>
      </c>
      <c r="B66" s="17" t="s">
        <v>243</v>
      </c>
      <c r="C66" s="17" t="s">
        <v>196</v>
      </c>
      <c r="D66" s="18" t="s">
        <v>64</v>
      </c>
      <c r="E66" s="18" t="s">
        <v>75</v>
      </c>
      <c r="F66" s="19" t="s">
        <v>21</v>
      </c>
      <c r="G66" s="17" t="s">
        <v>66</v>
      </c>
      <c r="H66" s="17">
        <v>13</v>
      </c>
      <c r="I66" s="17"/>
      <c r="J66" s="27">
        <v>685.896305911982</v>
      </c>
      <c r="K66" s="27"/>
      <c r="L66" s="28">
        <f t="shared" si="4"/>
        <v>0</v>
      </c>
      <c r="M66" s="29"/>
    </row>
    <row r="67" s="4" customFormat="1" ht="63" spans="1:13">
      <c r="A67" s="12" t="s">
        <v>245</v>
      </c>
      <c r="B67" s="17" t="s">
        <v>243</v>
      </c>
      <c r="C67" s="17" t="s">
        <v>246</v>
      </c>
      <c r="D67" s="18" t="s">
        <v>64</v>
      </c>
      <c r="E67" s="18" t="s">
        <v>75</v>
      </c>
      <c r="F67" s="19" t="s">
        <v>21</v>
      </c>
      <c r="G67" s="17" t="s">
        <v>66</v>
      </c>
      <c r="H67" s="17">
        <v>32</v>
      </c>
      <c r="I67" s="17"/>
      <c r="J67" s="27">
        <v>433.985432440855</v>
      </c>
      <c r="K67" s="27"/>
      <c r="L67" s="28">
        <f t="shared" si="4"/>
        <v>0</v>
      </c>
      <c r="M67" s="29"/>
    </row>
    <row r="68" s="4" customFormat="1" ht="94.5" spans="1:13">
      <c r="A68" s="12" t="s">
        <v>247</v>
      </c>
      <c r="B68" s="17" t="s">
        <v>248</v>
      </c>
      <c r="C68" s="17" t="s">
        <v>249</v>
      </c>
      <c r="D68" s="18" t="s">
        <v>187</v>
      </c>
      <c r="E68" s="18" t="s">
        <v>233</v>
      </c>
      <c r="F68" s="19" t="s">
        <v>21</v>
      </c>
      <c r="G68" s="17" t="s">
        <v>234</v>
      </c>
      <c r="H68" s="17">
        <v>10</v>
      </c>
      <c r="I68" s="17"/>
      <c r="J68" s="27">
        <v>1819.7</v>
      </c>
      <c r="K68" s="27"/>
      <c r="L68" s="28">
        <f t="shared" si="4"/>
        <v>0</v>
      </c>
      <c r="M68" s="29"/>
    </row>
    <row r="69" s="4" customFormat="1" ht="63" spans="1:13">
      <c r="A69" s="12" t="s">
        <v>250</v>
      </c>
      <c r="B69" s="17" t="s">
        <v>251</v>
      </c>
      <c r="C69" s="17" t="s">
        <v>252</v>
      </c>
      <c r="D69" s="18" t="s">
        <v>253</v>
      </c>
      <c r="E69" s="18" t="s">
        <v>254</v>
      </c>
      <c r="F69" s="19" t="s">
        <v>21</v>
      </c>
      <c r="G69" s="17" t="s">
        <v>60</v>
      </c>
      <c r="H69" s="17">
        <v>2690</v>
      </c>
      <c r="I69" s="17"/>
      <c r="J69" s="27">
        <v>71.92</v>
      </c>
      <c r="K69" s="27"/>
      <c r="L69" s="28">
        <f t="shared" si="4"/>
        <v>0</v>
      </c>
      <c r="M69" s="29"/>
    </row>
    <row r="70" s="4" customFormat="1" ht="63" spans="1:13">
      <c r="A70" s="12" t="s">
        <v>255</v>
      </c>
      <c r="B70" s="17" t="s">
        <v>256</v>
      </c>
      <c r="C70" s="17" t="s">
        <v>257</v>
      </c>
      <c r="D70" s="18" t="s">
        <v>258</v>
      </c>
      <c r="E70" s="18" t="s">
        <v>259</v>
      </c>
      <c r="F70" s="19" t="s">
        <v>21</v>
      </c>
      <c r="G70" s="17" t="s">
        <v>45</v>
      </c>
      <c r="H70" s="17">
        <v>2000</v>
      </c>
      <c r="I70" s="17"/>
      <c r="J70" s="27">
        <v>308.38</v>
      </c>
      <c r="K70" s="27"/>
      <c r="L70" s="28">
        <f t="shared" si="4"/>
        <v>0</v>
      </c>
      <c r="M70" s="29" t="s">
        <v>260</v>
      </c>
    </row>
    <row r="71" s="1" customFormat="1" ht="31" customHeight="1" spans="1:33">
      <c r="A71" s="12" t="s">
        <v>261</v>
      </c>
      <c r="B71" s="17" t="s">
        <v>262</v>
      </c>
      <c r="C71" s="17"/>
      <c r="D71" s="18"/>
      <c r="E71" s="18"/>
      <c r="F71" s="21"/>
      <c r="G71" s="22"/>
      <c r="H71" s="21"/>
      <c r="I71" s="21"/>
      <c r="J71" s="27"/>
      <c r="K71" s="27"/>
      <c r="L71" s="28"/>
      <c r="M71" s="29"/>
      <c r="N71" s="4"/>
      <c r="O71" s="4"/>
      <c r="P71" s="4"/>
      <c r="Q71" s="4"/>
      <c r="R71" s="4"/>
      <c r="S71" s="4"/>
      <c r="T71" s="4"/>
      <c r="U71" s="4"/>
      <c r="V71" s="4"/>
      <c r="W71" s="4"/>
      <c r="X71" s="4"/>
      <c r="Y71" s="4"/>
      <c r="Z71" s="4"/>
      <c r="AA71" s="4"/>
      <c r="AB71" s="4"/>
      <c r="AC71" s="4"/>
      <c r="AD71" s="4"/>
      <c r="AE71" s="4"/>
      <c r="AF71" s="4"/>
      <c r="AG71" s="4"/>
    </row>
    <row r="72" s="4" customFormat="1" ht="199.5" spans="1:13">
      <c r="A72" s="12" t="s">
        <v>263</v>
      </c>
      <c r="B72" s="17" t="s">
        <v>264</v>
      </c>
      <c r="C72" s="17" t="s">
        <v>265</v>
      </c>
      <c r="D72" s="18" t="s">
        <v>266</v>
      </c>
      <c r="E72" s="18" t="s">
        <v>267</v>
      </c>
      <c r="F72" s="17" t="s">
        <v>100</v>
      </c>
      <c r="G72" s="17" t="s">
        <v>234</v>
      </c>
      <c r="H72" s="17">
        <v>2</v>
      </c>
      <c r="I72" s="17"/>
      <c r="J72" s="27">
        <v>363747</v>
      </c>
      <c r="K72" s="27"/>
      <c r="L72" s="28">
        <f t="shared" ref="L72:L81" si="5">ROUND(H72*K72,2)</f>
        <v>0</v>
      </c>
      <c r="M72" s="29"/>
    </row>
    <row r="73" s="4" customFormat="1" ht="199.5" spans="1:13">
      <c r="A73" s="12" t="s">
        <v>268</v>
      </c>
      <c r="B73" s="17" t="s">
        <v>269</v>
      </c>
      <c r="C73" s="17" t="s">
        <v>265</v>
      </c>
      <c r="D73" s="18" t="s">
        <v>266</v>
      </c>
      <c r="E73" s="18" t="s">
        <v>267</v>
      </c>
      <c r="F73" s="17" t="s">
        <v>100</v>
      </c>
      <c r="G73" s="17" t="s">
        <v>234</v>
      </c>
      <c r="H73" s="17">
        <v>2</v>
      </c>
      <c r="I73" s="17"/>
      <c r="J73" s="27">
        <v>393747</v>
      </c>
      <c r="K73" s="27"/>
      <c r="L73" s="28">
        <f t="shared" si="5"/>
        <v>0</v>
      </c>
      <c r="M73" s="29"/>
    </row>
    <row r="74" s="4" customFormat="1" ht="199.5" spans="1:13">
      <c r="A74" s="12" t="s">
        <v>270</v>
      </c>
      <c r="B74" s="17" t="s">
        <v>271</v>
      </c>
      <c r="C74" s="17" t="s">
        <v>265</v>
      </c>
      <c r="D74" s="18" t="s">
        <v>266</v>
      </c>
      <c r="E74" s="18" t="s">
        <v>267</v>
      </c>
      <c r="F74" s="17" t="s">
        <v>100</v>
      </c>
      <c r="G74" s="17" t="s">
        <v>234</v>
      </c>
      <c r="H74" s="17">
        <v>2</v>
      </c>
      <c r="I74" s="17"/>
      <c r="J74" s="27">
        <v>446036</v>
      </c>
      <c r="K74" s="27"/>
      <c r="L74" s="28">
        <f t="shared" si="5"/>
        <v>0</v>
      </c>
      <c r="M74" s="29"/>
    </row>
    <row r="75" s="4" customFormat="1" ht="199.5" spans="1:13">
      <c r="A75" s="12" t="s">
        <v>272</v>
      </c>
      <c r="B75" s="17" t="s">
        <v>273</v>
      </c>
      <c r="C75" s="17" t="s">
        <v>265</v>
      </c>
      <c r="D75" s="18" t="s">
        <v>266</v>
      </c>
      <c r="E75" s="18" t="s">
        <v>267</v>
      </c>
      <c r="F75" s="17" t="s">
        <v>100</v>
      </c>
      <c r="G75" s="17" t="s">
        <v>234</v>
      </c>
      <c r="H75" s="17">
        <v>2</v>
      </c>
      <c r="I75" s="17"/>
      <c r="J75" s="27">
        <v>486036</v>
      </c>
      <c r="K75" s="27"/>
      <c r="L75" s="28">
        <f t="shared" si="5"/>
        <v>0</v>
      </c>
      <c r="M75" s="29"/>
    </row>
    <row r="76" s="4" customFormat="1" ht="199.5" spans="1:13">
      <c r="A76" s="12" t="s">
        <v>274</v>
      </c>
      <c r="B76" s="17" t="s">
        <v>275</v>
      </c>
      <c r="C76" s="17" t="s">
        <v>265</v>
      </c>
      <c r="D76" s="18" t="s">
        <v>266</v>
      </c>
      <c r="E76" s="18" t="s">
        <v>267</v>
      </c>
      <c r="F76" s="17" t="s">
        <v>100</v>
      </c>
      <c r="G76" s="17" t="s">
        <v>234</v>
      </c>
      <c r="H76" s="17">
        <v>1</v>
      </c>
      <c r="I76" s="17"/>
      <c r="J76" s="27">
        <v>590131</v>
      </c>
      <c r="K76" s="27"/>
      <c r="L76" s="28">
        <f t="shared" si="5"/>
        <v>0</v>
      </c>
      <c r="M76" s="29"/>
    </row>
    <row r="77" s="4" customFormat="1" ht="199.5" spans="1:13">
      <c r="A77" s="12" t="s">
        <v>276</v>
      </c>
      <c r="B77" s="17" t="s">
        <v>277</v>
      </c>
      <c r="C77" s="17" t="s">
        <v>265</v>
      </c>
      <c r="D77" s="18" t="s">
        <v>266</v>
      </c>
      <c r="E77" s="18" t="s">
        <v>267</v>
      </c>
      <c r="F77" s="17" t="s">
        <v>100</v>
      </c>
      <c r="G77" s="17" t="s">
        <v>234</v>
      </c>
      <c r="H77" s="17">
        <v>1</v>
      </c>
      <c r="I77" s="17"/>
      <c r="J77" s="27">
        <v>640131</v>
      </c>
      <c r="K77" s="27"/>
      <c r="L77" s="28">
        <f t="shared" si="5"/>
        <v>0</v>
      </c>
      <c r="M77" s="29"/>
    </row>
    <row r="78" s="4" customFormat="1" ht="63" spans="1:13">
      <c r="A78" s="12" t="s">
        <v>278</v>
      </c>
      <c r="B78" s="17" t="s">
        <v>279</v>
      </c>
      <c r="C78" s="17" t="s">
        <v>280</v>
      </c>
      <c r="D78" s="18" t="s">
        <v>64</v>
      </c>
      <c r="E78" s="18" t="s">
        <v>65</v>
      </c>
      <c r="F78" s="19" t="s">
        <v>21</v>
      </c>
      <c r="G78" s="17" t="s">
        <v>66</v>
      </c>
      <c r="H78" s="17">
        <v>15</v>
      </c>
      <c r="I78" s="17"/>
      <c r="J78" s="27">
        <v>834.295166954129</v>
      </c>
      <c r="K78" s="27"/>
      <c r="L78" s="28">
        <f t="shared" si="5"/>
        <v>0</v>
      </c>
      <c r="M78" s="29" t="s">
        <v>281</v>
      </c>
    </row>
    <row r="79" s="4" customFormat="1" ht="63" spans="1:13">
      <c r="A79" s="12" t="s">
        <v>282</v>
      </c>
      <c r="B79" s="17" t="s">
        <v>283</v>
      </c>
      <c r="C79" s="17" t="s">
        <v>284</v>
      </c>
      <c r="D79" s="18" t="s">
        <v>285</v>
      </c>
      <c r="E79" s="18" t="s">
        <v>286</v>
      </c>
      <c r="F79" s="19" t="s">
        <v>21</v>
      </c>
      <c r="G79" s="17" t="s">
        <v>60</v>
      </c>
      <c r="H79" s="27">
        <f>(250*4+296*6+483*6)/2</f>
        <v>2837</v>
      </c>
      <c r="I79" s="27"/>
      <c r="J79" s="27">
        <v>60.91</v>
      </c>
      <c r="K79" s="27"/>
      <c r="L79" s="28">
        <f t="shared" si="5"/>
        <v>0</v>
      </c>
      <c r="M79" s="29"/>
    </row>
    <row r="80" s="4" customFormat="1" ht="52.5" spans="1:13">
      <c r="A80" s="12" t="s">
        <v>287</v>
      </c>
      <c r="B80" s="17" t="s">
        <v>288</v>
      </c>
      <c r="C80" s="17" t="s">
        <v>289</v>
      </c>
      <c r="D80" s="18" t="s">
        <v>290</v>
      </c>
      <c r="E80" s="18" t="s">
        <v>291</v>
      </c>
      <c r="F80" s="19" t="s">
        <v>21</v>
      </c>
      <c r="G80" s="17" t="s">
        <v>292</v>
      </c>
      <c r="H80" s="27">
        <v>500</v>
      </c>
      <c r="I80" s="27"/>
      <c r="J80" s="27">
        <v>313.5</v>
      </c>
      <c r="K80" s="27"/>
      <c r="L80" s="28">
        <f t="shared" si="5"/>
        <v>0</v>
      </c>
      <c r="M80" s="29"/>
    </row>
    <row r="81" s="4" customFormat="1" ht="94.5" spans="1:13">
      <c r="A81" s="12" t="s">
        <v>293</v>
      </c>
      <c r="B81" s="17" t="s">
        <v>294</v>
      </c>
      <c r="C81" s="17" t="s">
        <v>295</v>
      </c>
      <c r="D81" s="18" t="s">
        <v>187</v>
      </c>
      <c r="E81" s="18" t="s">
        <v>233</v>
      </c>
      <c r="F81" s="19" t="s">
        <v>21</v>
      </c>
      <c r="G81" s="17" t="s">
        <v>234</v>
      </c>
      <c r="H81" s="17">
        <v>8</v>
      </c>
      <c r="I81" s="17"/>
      <c r="J81" s="27">
        <v>5255.63</v>
      </c>
      <c r="K81" s="27"/>
      <c r="L81" s="28">
        <f t="shared" si="5"/>
        <v>0</v>
      </c>
      <c r="M81" s="29"/>
    </row>
    <row r="82" s="1" customFormat="1" ht="27" customHeight="1" spans="1:33">
      <c r="A82" s="12" t="s">
        <v>296</v>
      </c>
      <c r="B82" s="17" t="s">
        <v>297</v>
      </c>
      <c r="C82" s="17"/>
      <c r="D82" s="18"/>
      <c r="E82" s="18"/>
      <c r="F82" s="12"/>
      <c r="G82" s="12"/>
      <c r="H82" s="12"/>
      <c r="I82" s="12"/>
      <c r="J82" s="27"/>
      <c r="K82" s="27"/>
      <c r="L82" s="28"/>
      <c r="M82" s="29"/>
      <c r="N82" s="4"/>
      <c r="O82" s="4"/>
      <c r="P82" s="4"/>
      <c r="Q82" s="4"/>
      <c r="R82" s="4"/>
      <c r="S82" s="4"/>
      <c r="T82" s="4"/>
      <c r="U82" s="4"/>
      <c r="V82" s="4"/>
      <c r="W82" s="4"/>
      <c r="X82" s="4"/>
      <c r="Y82" s="4"/>
      <c r="Z82" s="4"/>
      <c r="AA82" s="4"/>
      <c r="AB82" s="4"/>
      <c r="AC82" s="4"/>
      <c r="AD82" s="4"/>
      <c r="AE82" s="4"/>
      <c r="AF82" s="4"/>
      <c r="AG82" s="4"/>
    </row>
    <row r="83" s="4" customFormat="1" ht="63" spans="1:13">
      <c r="A83" s="12" t="s">
        <v>298</v>
      </c>
      <c r="B83" s="17" t="s">
        <v>238</v>
      </c>
      <c r="C83" s="17" t="s">
        <v>299</v>
      </c>
      <c r="D83" s="18" t="s">
        <v>64</v>
      </c>
      <c r="E83" s="18" t="s">
        <v>65</v>
      </c>
      <c r="F83" s="19" t="s">
        <v>21</v>
      </c>
      <c r="G83" s="17" t="s">
        <v>66</v>
      </c>
      <c r="H83" s="17">
        <v>10</v>
      </c>
      <c r="I83" s="17"/>
      <c r="J83" s="27">
        <v>1050.36596341431</v>
      </c>
      <c r="K83" s="27"/>
      <c r="L83" s="28">
        <f t="shared" ref="L83:L142" si="6">ROUND(H83*K83,2)</f>
        <v>0</v>
      </c>
      <c r="M83" s="29" t="s">
        <v>300</v>
      </c>
    </row>
    <row r="84" s="4" customFormat="1" ht="63" spans="1:13">
      <c r="A84" s="12" t="s">
        <v>301</v>
      </c>
      <c r="B84" s="17" t="s">
        <v>90</v>
      </c>
      <c r="C84" s="17" t="s">
        <v>302</v>
      </c>
      <c r="D84" s="18" t="s">
        <v>64</v>
      </c>
      <c r="E84" s="18" t="s">
        <v>65</v>
      </c>
      <c r="F84" s="19" t="s">
        <v>21</v>
      </c>
      <c r="G84" s="17" t="s">
        <v>66</v>
      </c>
      <c r="H84" s="17">
        <v>40</v>
      </c>
      <c r="I84" s="17"/>
      <c r="J84" s="27">
        <v>734.941184653244</v>
      </c>
      <c r="K84" s="27"/>
      <c r="L84" s="28">
        <f t="shared" si="6"/>
        <v>0</v>
      </c>
      <c r="M84" s="29" t="s">
        <v>300</v>
      </c>
    </row>
    <row r="85" s="4" customFormat="1" ht="63" spans="1:13">
      <c r="A85" s="12" t="s">
        <v>303</v>
      </c>
      <c r="B85" s="17" t="s">
        <v>304</v>
      </c>
      <c r="C85" s="17" t="s">
        <v>280</v>
      </c>
      <c r="D85" s="18" t="s">
        <v>64</v>
      </c>
      <c r="E85" s="18" t="s">
        <v>65</v>
      </c>
      <c r="F85" s="19" t="s">
        <v>21</v>
      </c>
      <c r="G85" s="17" t="s">
        <v>66</v>
      </c>
      <c r="H85" s="17">
        <v>10</v>
      </c>
      <c r="I85" s="17"/>
      <c r="J85" s="27">
        <v>605.126273787793</v>
      </c>
      <c r="K85" s="27"/>
      <c r="L85" s="28">
        <f t="shared" si="6"/>
        <v>0</v>
      </c>
      <c r="M85" s="29" t="s">
        <v>300</v>
      </c>
    </row>
    <row r="86" s="4" customFormat="1" ht="63" spans="1:13">
      <c r="A86" s="12" t="s">
        <v>305</v>
      </c>
      <c r="B86" s="17" t="s">
        <v>306</v>
      </c>
      <c r="C86" s="17" t="s">
        <v>139</v>
      </c>
      <c r="D86" s="18" t="s">
        <v>307</v>
      </c>
      <c r="E86" s="18" t="s">
        <v>65</v>
      </c>
      <c r="F86" s="19" t="s">
        <v>21</v>
      </c>
      <c r="G86" s="17" t="s">
        <v>66</v>
      </c>
      <c r="H86" s="17">
        <v>10</v>
      </c>
      <c r="I86" s="17"/>
      <c r="J86" s="27">
        <v>212.533353433811</v>
      </c>
      <c r="K86" s="27"/>
      <c r="L86" s="28">
        <f t="shared" si="6"/>
        <v>0</v>
      </c>
      <c r="M86" s="29" t="s">
        <v>308</v>
      </c>
    </row>
    <row r="87" s="4" customFormat="1" ht="63" spans="1:13">
      <c r="A87" s="12" t="s">
        <v>309</v>
      </c>
      <c r="B87" s="17" t="s">
        <v>310</v>
      </c>
      <c r="C87" s="17" t="s">
        <v>139</v>
      </c>
      <c r="D87" s="18" t="s">
        <v>145</v>
      </c>
      <c r="E87" s="18" t="s">
        <v>65</v>
      </c>
      <c r="F87" s="19" t="s">
        <v>147</v>
      </c>
      <c r="G87" s="17" t="s">
        <v>66</v>
      </c>
      <c r="H87" s="17">
        <v>5</v>
      </c>
      <c r="I87" s="17"/>
      <c r="J87" s="27">
        <v>262.692645469209</v>
      </c>
      <c r="K87" s="27"/>
      <c r="L87" s="28">
        <f t="shared" si="6"/>
        <v>0</v>
      </c>
      <c r="M87" s="29" t="s">
        <v>311</v>
      </c>
    </row>
    <row r="88" s="4" customFormat="1" ht="63" spans="1:13">
      <c r="A88" s="12" t="s">
        <v>312</v>
      </c>
      <c r="B88" s="17" t="s">
        <v>313</v>
      </c>
      <c r="C88" s="17" t="s">
        <v>314</v>
      </c>
      <c r="D88" s="18" t="s">
        <v>153</v>
      </c>
      <c r="E88" s="18" t="s">
        <v>65</v>
      </c>
      <c r="F88" s="19" t="s">
        <v>147</v>
      </c>
      <c r="G88" s="17" t="s">
        <v>66</v>
      </c>
      <c r="H88" s="17">
        <v>10</v>
      </c>
      <c r="I88" s="17"/>
      <c r="J88" s="27">
        <v>490.338663168324</v>
      </c>
      <c r="K88" s="27"/>
      <c r="L88" s="28">
        <f t="shared" si="6"/>
        <v>0</v>
      </c>
      <c r="M88" s="29" t="s">
        <v>315</v>
      </c>
    </row>
    <row r="89" s="4" customFormat="1" ht="63" spans="1:13">
      <c r="A89" s="12" t="s">
        <v>316</v>
      </c>
      <c r="B89" s="17" t="s">
        <v>317</v>
      </c>
      <c r="C89" s="17" t="s">
        <v>246</v>
      </c>
      <c r="D89" s="18" t="s">
        <v>64</v>
      </c>
      <c r="E89" s="18" t="s">
        <v>65</v>
      </c>
      <c r="F89" s="19" t="s">
        <v>21</v>
      </c>
      <c r="G89" s="17" t="s">
        <v>66</v>
      </c>
      <c r="H89" s="17">
        <v>15</v>
      </c>
      <c r="I89" s="17"/>
      <c r="J89" s="27">
        <v>624.011981113421</v>
      </c>
      <c r="K89" s="27"/>
      <c r="L89" s="28">
        <f t="shared" si="6"/>
        <v>0</v>
      </c>
      <c r="M89" s="29" t="s">
        <v>318</v>
      </c>
    </row>
    <row r="90" s="4" customFormat="1" ht="63" spans="1:13">
      <c r="A90" s="12" t="s">
        <v>319</v>
      </c>
      <c r="B90" s="17" t="s">
        <v>320</v>
      </c>
      <c r="C90" s="17" t="s">
        <v>246</v>
      </c>
      <c r="D90" s="18" t="s">
        <v>64</v>
      </c>
      <c r="E90" s="18" t="s">
        <v>65</v>
      </c>
      <c r="F90" s="19" t="s">
        <v>21</v>
      </c>
      <c r="G90" s="17" t="s">
        <v>66</v>
      </c>
      <c r="H90" s="17">
        <v>25</v>
      </c>
      <c r="I90" s="17"/>
      <c r="J90" s="27">
        <v>381.896936865634</v>
      </c>
      <c r="K90" s="27"/>
      <c r="L90" s="28">
        <f t="shared" si="6"/>
        <v>0</v>
      </c>
      <c r="M90" s="29" t="s">
        <v>300</v>
      </c>
    </row>
    <row r="91" s="4" customFormat="1" ht="63" spans="1:13">
      <c r="A91" s="12" t="s">
        <v>321</v>
      </c>
      <c r="B91" s="17" t="s">
        <v>322</v>
      </c>
      <c r="C91" s="17" t="s">
        <v>246</v>
      </c>
      <c r="D91" s="18" t="s">
        <v>64</v>
      </c>
      <c r="E91" s="18" t="s">
        <v>65</v>
      </c>
      <c r="F91" s="19" t="s">
        <v>21</v>
      </c>
      <c r="G91" s="17" t="s">
        <v>66</v>
      </c>
      <c r="H91" s="17">
        <v>10</v>
      </c>
      <c r="I91" s="17"/>
      <c r="J91" s="27">
        <v>983.808441290412</v>
      </c>
      <c r="K91" s="27"/>
      <c r="L91" s="28">
        <f t="shared" si="6"/>
        <v>0</v>
      </c>
      <c r="M91" s="29" t="s">
        <v>300</v>
      </c>
    </row>
    <row r="92" s="4" customFormat="1" ht="63" spans="1:13">
      <c r="A92" s="12" t="s">
        <v>323</v>
      </c>
      <c r="B92" s="17" t="s">
        <v>324</v>
      </c>
      <c r="C92" s="17" t="s">
        <v>246</v>
      </c>
      <c r="D92" s="18" t="s">
        <v>64</v>
      </c>
      <c r="E92" s="18" t="s">
        <v>65</v>
      </c>
      <c r="F92" s="19" t="s">
        <v>21</v>
      </c>
      <c r="G92" s="17" t="s">
        <v>66</v>
      </c>
      <c r="H92" s="17">
        <v>5</v>
      </c>
      <c r="I92" s="17"/>
      <c r="J92" s="27">
        <v>877.702246600147</v>
      </c>
      <c r="K92" s="27"/>
      <c r="L92" s="28">
        <f t="shared" si="6"/>
        <v>0</v>
      </c>
      <c r="M92" s="29" t="s">
        <v>325</v>
      </c>
    </row>
    <row r="93" s="4" customFormat="1" ht="63" spans="1:13">
      <c r="A93" s="12" t="s">
        <v>326</v>
      </c>
      <c r="B93" s="17" t="s">
        <v>327</v>
      </c>
      <c r="C93" s="17" t="s">
        <v>139</v>
      </c>
      <c r="D93" s="18" t="s">
        <v>30</v>
      </c>
      <c r="E93" s="18" t="s">
        <v>328</v>
      </c>
      <c r="F93" s="19" t="s">
        <v>21</v>
      </c>
      <c r="G93" s="17" t="s">
        <v>66</v>
      </c>
      <c r="H93" s="17">
        <v>20</v>
      </c>
      <c r="I93" s="17"/>
      <c r="J93" s="27">
        <v>216.4</v>
      </c>
      <c r="K93" s="27"/>
      <c r="L93" s="28">
        <f t="shared" si="6"/>
        <v>0</v>
      </c>
      <c r="M93" s="29" t="s">
        <v>260</v>
      </c>
    </row>
    <row r="94" s="4" customFormat="1" ht="63" spans="1:13">
      <c r="A94" s="12" t="s">
        <v>329</v>
      </c>
      <c r="B94" s="17" t="s">
        <v>330</v>
      </c>
      <c r="C94" s="17" t="s">
        <v>139</v>
      </c>
      <c r="D94" s="18" t="s">
        <v>30</v>
      </c>
      <c r="E94" s="18" t="s">
        <v>328</v>
      </c>
      <c r="F94" s="19" t="s">
        <v>21</v>
      </c>
      <c r="G94" s="17" t="s">
        <v>66</v>
      </c>
      <c r="H94" s="17">
        <v>10</v>
      </c>
      <c r="I94" s="17"/>
      <c r="J94" s="27">
        <v>216.4</v>
      </c>
      <c r="K94" s="27"/>
      <c r="L94" s="28">
        <f t="shared" si="6"/>
        <v>0</v>
      </c>
      <c r="M94" s="29" t="s">
        <v>260</v>
      </c>
    </row>
    <row r="95" s="3" customFormat="1" ht="84" spans="1:33">
      <c r="A95" s="12" t="s">
        <v>331</v>
      </c>
      <c r="B95" s="17" t="s">
        <v>332</v>
      </c>
      <c r="C95" s="17" t="s">
        <v>333</v>
      </c>
      <c r="D95" s="18" t="s">
        <v>334</v>
      </c>
      <c r="E95" s="18" t="s">
        <v>43</v>
      </c>
      <c r="F95" s="19" t="s">
        <v>44</v>
      </c>
      <c r="G95" s="17" t="s">
        <v>45</v>
      </c>
      <c r="H95" s="17">
        <v>100</v>
      </c>
      <c r="I95" s="17"/>
      <c r="J95" s="27">
        <v>27.76</v>
      </c>
      <c r="K95" s="27"/>
      <c r="L95" s="28">
        <f t="shared" si="6"/>
        <v>0</v>
      </c>
      <c r="M95" s="30" t="s">
        <v>335</v>
      </c>
      <c r="N95" s="4"/>
      <c r="O95" s="4"/>
      <c r="P95" s="4"/>
      <c r="Q95" s="4"/>
      <c r="R95" s="4"/>
      <c r="S95" s="4"/>
      <c r="T95" s="4"/>
      <c r="U95" s="4"/>
      <c r="V95" s="4"/>
      <c r="W95" s="4"/>
      <c r="X95" s="4"/>
      <c r="Y95" s="4"/>
      <c r="Z95" s="4"/>
      <c r="AA95" s="4"/>
      <c r="AB95" s="4"/>
      <c r="AC95" s="4"/>
      <c r="AD95" s="4"/>
      <c r="AE95" s="4"/>
      <c r="AF95" s="4"/>
      <c r="AG95" s="4"/>
    </row>
    <row r="96" s="4" customFormat="1" ht="84" spans="1:13">
      <c r="A96" s="12" t="s">
        <v>336</v>
      </c>
      <c r="B96" s="17" t="s">
        <v>332</v>
      </c>
      <c r="C96" s="17" t="s">
        <v>337</v>
      </c>
      <c r="D96" s="18" t="s">
        <v>334</v>
      </c>
      <c r="E96" s="18" t="s">
        <v>43</v>
      </c>
      <c r="F96" s="19" t="s">
        <v>44</v>
      </c>
      <c r="G96" s="17" t="s">
        <v>45</v>
      </c>
      <c r="H96" s="17">
        <v>300</v>
      </c>
      <c r="I96" s="17"/>
      <c r="J96" s="27">
        <v>44.32</v>
      </c>
      <c r="K96" s="27"/>
      <c r="L96" s="28">
        <f t="shared" si="6"/>
        <v>0</v>
      </c>
      <c r="M96" s="29" t="s">
        <v>338</v>
      </c>
    </row>
    <row r="97" s="4" customFormat="1" ht="52.5" spans="1:13">
      <c r="A97" s="12" t="s">
        <v>339</v>
      </c>
      <c r="B97" s="17" t="s">
        <v>28</v>
      </c>
      <c r="C97" s="17" t="s">
        <v>340</v>
      </c>
      <c r="D97" s="18" t="s">
        <v>30</v>
      </c>
      <c r="E97" s="18" t="s">
        <v>341</v>
      </c>
      <c r="F97" s="19" t="s">
        <v>21</v>
      </c>
      <c r="G97" s="17" t="s">
        <v>32</v>
      </c>
      <c r="H97" s="17">
        <v>10</v>
      </c>
      <c r="I97" s="17"/>
      <c r="J97" s="27">
        <v>115</v>
      </c>
      <c r="K97" s="27"/>
      <c r="L97" s="28">
        <f t="shared" si="6"/>
        <v>0</v>
      </c>
      <c r="M97" s="29"/>
    </row>
    <row r="98" s="4" customFormat="1" ht="63" spans="1:13">
      <c r="A98" s="12" t="s">
        <v>342</v>
      </c>
      <c r="B98" s="17" t="s">
        <v>343</v>
      </c>
      <c r="C98" s="17" t="s">
        <v>344</v>
      </c>
      <c r="D98" s="18" t="s">
        <v>30</v>
      </c>
      <c r="E98" s="18" t="s">
        <v>345</v>
      </c>
      <c r="F98" s="19" t="s">
        <v>21</v>
      </c>
      <c r="G98" s="17" t="s">
        <v>22</v>
      </c>
      <c r="H98" s="17">
        <v>5</v>
      </c>
      <c r="I98" s="17"/>
      <c r="J98" s="27">
        <v>409.2</v>
      </c>
      <c r="K98" s="27"/>
      <c r="L98" s="28">
        <f t="shared" si="6"/>
        <v>0</v>
      </c>
      <c r="M98" s="29" t="s">
        <v>346</v>
      </c>
    </row>
    <row r="99" s="4" customFormat="1" ht="33" customHeight="1" spans="1:13">
      <c r="A99" s="12" t="s">
        <v>347</v>
      </c>
      <c r="B99" s="17" t="s">
        <v>348</v>
      </c>
      <c r="C99" s="17"/>
      <c r="D99" s="18"/>
      <c r="E99" s="18"/>
      <c r="F99" s="12"/>
      <c r="G99" s="12"/>
      <c r="H99" s="12"/>
      <c r="I99" s="12"/>
      <c r="J99" s="27"/>
      <c r="K99" s="27"/>
      <c r="L99" s="28"/>
      <c r="M99" s="29"/>
    </row>
    <row r="100" s="4" customFormat="1" ht="63" spans="1:13">
      <c r="A100" s="12" t="s">
        <v>349</v>
      </c>
      <c r="B100" s="17" t="s">
        <v>350</v>
      </c>
      <c r="C100" s="17" t="s">
        <v>139</v>
      </c>
      <c r="D100" s="18" t="s">
        <v>170</v>
      </c>
      <c r="E100" s="18" t="s">
        <v>345</v>
      </c>
      <c r="F100" s="19" t="s">
        <v>351</v>
      </c>
      <c r="G100" s="17" t="s">
        <v>22</v>
      </c>
      <c r="H100" s="17">
        <v>5</v>
      </c>
      <c r="I100" s="17"/>
      <c r="J100" s="27">
        <v>345.971495835361</v>
      </c>
      <c r="K100" s="27"/>
      <c r="L100" s="28">
        <f t="shared" si="6"/>
        <v>0</v>
      </c>
      <c r="M100" s="29" t="s">
        <v>352</v>
      </c>
    </row>
    <row r="101" s="4" customFormat="1" ht="84" spans="1:13">
      <c r="A101" s="12" t="s">
        <v>353</v>
      </c>
      <c r="B101" s="17" t="s">
        <v>354</v>
      </c>
      <c r="C101" s="17" t="s">
        <v>355</v>
      </c>
      <c r="D101" s="18" t="s">
        <v>130</v>
      </c>
      <c r="E101" s="18" t="s">
        <v>131</v>
      </c>
      <c r="F101" s="19" t="s">
        <v>132</v>
      </c>
      <c r="G101" s="17" t="s">
        <v>45</v>
      </c>
      <c r="H101" s="17">
        <v>1200</v>
      </c>
      <c r="I101" s="17"/>
      <c r="J101" s="27">
        <v>5.90118604936569</v>
      </c>
      <c r="K101" s="27"/>
      <c r="L101" s="28">
        <f t="shared" si="6"/>
        <v>0</v>
      </c>
      <c r="M101" s="29" t="s">
        <v>356</v>
      </c>
    </row>
    <row r="102" s="4" customFormat="1" ht="63" spans="1:13">
      <c r="A102" s="12" t="s">
        <v>357</v>
      </c>
      <c r="B102" s="17" t="s">
        <v>358</v>
      </c>
      <c r="C102" s="17" t="s">
        <v>359</v>
      </c>
      <c r="D102" s="18" t="s">
        <v>170</v>
      </c>
      <c r="E102" s="18" t="s">
        <v>360</v>
      </c>
      <c r="F102" s="19" t="s">
        <v>361</v>
      </c>
      <c r="G102" s="17" t="s">
        <v>148</v>
      </c>
      <c r="H102" s="17">
        <v>5</v>
      </c>
      <c r="I102" s="17"/>
      <c r="J102" s="27">
        <v>345.971495835361</v>
      </c>
      <c r="K102" s="27"/>
      <c r="L102" s="28">
        <f t="shared" si="6"/>
        <v>0</v>
      </c>
      <c r="M102" s="29"/>
    </row>
    <row r="103" s="4" customFormat="1" ht="63" spans="1:13">
      <c r="A103" s="12" t="s">
        <v>362</v>
      </c>
      <c r="B103" s="17" t="s">
        <v>363</v>
      </c>
      <c r="C103" s="17" t="s">
        <v>359</v>
      </c>
      <c r="D103" s="18" t="s">
        <v>170</v>
      </c>
      <c r="E103" s="18" t="s">
        <v>360</v>
      </c>
      <c r="F103" s="19" t="s">
        <v>361</v>
      </c>
      <c r="G103" s="17" t="s">
        <v>148</v>
      </c>
      <c r="H103" s="17">
        <v>5</v>
      </c>
      <c r="I103" s="17"/>
      <c r="J103" s="27">
        <v>345.971495835361</v>
      </c>
      <c r="K103" s="27"/>
      <c r="L103" s="28">
        <f t="shared" si="6"/>
        <v>0</v>
      </c>
      <c r="M103" s="29"/>
    </row>
    <row r="104" s="4" customFormat="1" ht="63" spans="1:13">
      <c r="A104" s="12" t="s">
        <v>364</v>
      </c>
      <c r="B104" s="17" t="s">
        <v>365</v>
      </c>
      <c r="C104" s="17" t="s">
        <v>359</v>
      </c>
      <c r="D104" s="18" t="s">
        <v>170</v>
      </c>
      <c r="E104" s="18" t="s">
        <v>360</v>
      </c>
      <c r="F104" s="19" t="s">
        <v>361</v>
      </c>
      <c r="G104" s="17" t="s">
        <v>148</v>
      </c>
      <c r="H104" s="17">
        <v>5</v>
      </c>
      <c r="I104" s="17"/>
      <c r="J104" s="27">
        <v>345.971495835361</v>
      </c>
      <c r="K104" s="27"/>
      <c r="L104" s="28">
        <f t="shared" si="6"/>
        <v>0</v>
      </c>
      <c r="M104" s="29"/>
    </row>
    <row r="105" s="4" customFormat="1" ht="63" spans="1:13">
      <c r="A105" s="12" t="s">
        <v>366</v>
      </c>
      <c r="B105" s="17" t="s">
        <v>367</v>
      </c>
      <c r="C105" s="17" t="s">
        <v>368</v>
      </c>
      <c r="D105" s="18" t="s">
        <v>369</v>
      </c>
      <c r="E105" s="18" t="s">
        <v>345</v>
      </c>
      <c r="F105" s="19" t="s">
        <v>21</v>
      </c>
      <c r="G105" s="17" t="s">
        <v>22</v>
      </c>
      <c r="H105" s="17">
        <v>10</v>
      </c>
      <c r="I105" s="17"/>
      <c r="J105" s="27">
        <v>12682.561444672</v>
      </c>
      <c r="K105" s="27"/>
      <c r="L105" s="28">
        <f t="shared" si="6"/>
        <v>0</v>
      </c>
      <c r="M105" s="29" t="s">
        <v>370</v>
      </c>
    </row>
    <row r="106" s="4" customFormat="1" ht="63" spans="1:13">
      <c r="A106" s="12" t="s">
        <v>371</v>
      </c>
      <c r="B106" s="17" t="s">
        <v>372</v>
      </c>
      <c r="C106" s="17" t="s">
        <v>373</v>
      </c>
      <c r="D106" s="18" t="s">
        <v>369</v>
      </c>
      <c r="E106" s="18" t="s">
        <v>374</v>
      </c>
      <c r="F106" s="19" t="s">
        <v>21</v>
      </c>
      <c r="G106" s="17" t="s">
        <v>22</v>
      </c>
      <c r="H106" s="17">
        <v>4</v>
      </c>
      <c r="I106" s="17"/>
      <c r="J106" s="27">
        <v>8824.15436502595</v>
      </c>
      <c r="K106" s="27"/>
      <c r="L106" s="28">
        <f t="shared" si="6"/>
        <v>0</v>
      </c>
      <c r="M106" s="29" t="s">
        <v>370</v>
      </c>
    </row>
    <row r="107" s="4" customFormat="1" ht="63" spans="1:13">
      <c r="A107" s="12" t="s">
        <v>375</v>
      </c>
      <c r="B107" s="17" t="s">
        <v>372</v>
      </c>
      <c r="C107" s="17" t="s">
        <v>376</v>
      </c>
      <c r="D107" s="18" t="s">
        <v>369</v>
      </c>
      <c r="E107" s="18" t="s">
        <v>377</v>
      </c>
      <c r="F107" s="19" t="s">
        <v>21</v>
      </c>
      <c r="G107" s="17" t="s">
        <v>22</v>
      </c>
      <c r="H107" s="17">
        <v>1</v>
      </c>
      <c r="I107" s="17"/>
      <c r="J107" s="27">
        <v>8824.15436502595</v>
      </c>
      <c r="K107" s="27"/>
      <c r="L107" s="28">
        <f t="shared" si="6"/>
        <v>0</v>
      </c>
      <c r="M107" s="29" t="s">
        <v>370</v>
      </c>
    </row>
    <row r="108" s="4" customFormat="1" ht="63" spans="1:13">
      <c r="A108" s="12" t="s">
        <v>378</v>
      </c>
      <c r="B108" s="17" t="s">
        <v>379</v>
      </c>
      <c r="C108" s="17" t="s">
        <v>380</v>
      </c>
      <c r="D108" s="18" t="s">
        <v>369</v>
      </c>
      <c r="E108" s="18" t="s">
        <v>381</v>
      </c>
      <c r="F108" s="19" t="s">
        <v>21</v>
      </c>
      <c r="G108" s="17" t="s">
        <v>22</v>
      </c>
      <c r="H108" s="17">
        <v>10</v>
      </c>
      <c r="I108" s="17"/>
      <c r="J108" s="27">
        <v>4522.03047122064</v>
      </c>
      <c r="K108" s="27"/>
      <c r="L108" s="28">
        <f t="shared" si="6"/>
        <v>0</v>
      </c>
      <c r="M108" s="29" t="s">
        <v>370</v>
      </c>
    </row>
    <row r="109" s="4" customFormat="1" ht="63" spans="1:13">
      <c r="A109" s="12" t="s">
        <v>382</v>
      </c>
      <c r="B109" s="17" t="s">
        <v>383</v>
      </c>
      <c r="C109" s="17" t="s">
        <v>384</v>
      </c>
      <c r="D109" s="18" t="s">
        <v>307</v>
      </c>
      <c r="E109" s="18" t="s">
        <v>20</v>
      </c>
      <c r="F109" s="19" t="s">
        <v>21</v>
      </c>
      <c r="G109" s="17" t="s">
        <v>22</v>
      </c>
      <c r="H109" s="17">
        <v>20</v>
      </c>
      <c r="I109" s="17"/>
      <c r="J109" s="27">
        <v>1968.81665989428</v>
      </c>
      <c r="K109" s="27"/>
      <c r="L109" s="28">
        <f t="shared" si="6"/>
        <v>0</v>
      </c>
      <c r="M109" s="29"/>
    </row>
    <row r="110" s="4" customFormat="1" ht="73.5" spans="1:13">
      <c r="A110" s="12" t="s">
        <v>385</v>
      </c>
      <c r="B110" s="17" t="s">
        <v>386</v>
      </c>
      <c r="C110" s="17" t="s">
        <v>387</v>
      </c>
      <c r="D110" s="18" t="s">
        <v>130</v>
      </c>
      <c r="E110" s="18" t="s">
        <v>131</v>
      </c>
      <c r="F110" s="19" t="s">
        <v>132</v>
      </c>
      <c r="G110" s="17" t="s">
        <v>45</v>
      </c>
      <c r="H110" s="17">
        <v>200</v>
      </c>
      <c r="I110" s="17"/>
      <c r="J110" s="27">
        <v>3.47128591139158</v>
      </c>
      <c r="K110" s="27"/>
      <c r="L110" s="28">
        <f t="shared" si="6"/>
        <v>0</v>
      </c>
      <c r="M110" s="29" t="s">
        <v>388</v>
      </c>
    </row>
    <row r="111" s="4" customFormat="1" ht="73.5" spans="1:13">
      <c r="A111" s="12" t="s">
        <v>389</v>
      </c>
      <c r="B111" s="17" t="s">
        <v>390</v>
      </c>
      <c r="C111" s="17" t="s">
        <v>391</v>
      </c>
      <c r="D111" s="18" t="s">
        <v>130</v>
      </c>
      <c r="E111" s="18" t="s">
        <v>131</v>
      </c>
      <c r="F111" s="19" t="s">
        <v>132</v>
      </c>
      <c r="G111" s="17" t="s">
        <v>45</v>
      </c>
      <c r="H111" s="17">
        <v>2200</v>
      </c>
      <c r="I111" s="17"/>
      <c r="J111" s="27">
        <v>3.47128591139158</v>
      </c>
      <c r="K111" s="27"/>
      <c r="L111" s="28">
        <f t="shared" si="6"/>
        <v>0</v>
      </c>
      <c r="M111" s="29" t="s">
        <v>392</v>
      </c>
    </row>
    <row r="112" s="4" customFormat="1" ht="73.5" spans="1:13">
      <c r="A112" s="12" t="s">
        <v>393</v>
      </c>
      <c r="B112" s="17" t="s">
        <v>394</v>
      </c>
      <c r="C112" s="17" t="s">
        <v>395</v>
      </c>
      <c r="D112" s="18" t="s">
        <v>130</v>
      </c>
      <c r="E112" s="18" t="s">
        <v>131</v>
      </c>
      <c r="F112" s="19" t="s">
        <v>132</v>
      </c>
      <c r="G112" s="17" t="s">
        <v>45</v>
      </c>
      <c r="H112" s="17">
        <v>200</v>
      </c>
      <c r="I112" s="17"/>
      <c r="J112" s="27">
        <v>3.47128591139158</v>
      </c>
      <c r="K112" s="27"/>
      <c r="L112" s="28">
        <f t="shared" si="6"/>
        <v>0</v>
      </c>
      <c r="M112" s="29"/>
    </row>
    <row r="113" s="4" customFormat="1" ht="73.5" spans="1:13">
      <c r="A113" s="12" t="s">
        <v>396</v>
      </c>
      <c r="B113" s="17" t="s">
        <v>397</v>
      </c>
      <c r="C113" s="17" t="s">
        <v>398</v>
      </c>
      <c r="D113" s="18" t="s">
        <v>130</v>
      </c>
      <c r="E113" s="18" t="s">
        <v>131</v>
      </c>
      <c r="F113" s="19" t="s">
        <v>132</v>
      </c>
      <c r="G113" s="17" t="s">
        <v>45</v>
      </c>
      <c r="H113" s="17">
        <v>4250</v>
      </c>
      <c r="I113" s="17"/>
      <c r="J113" s="27">
        <v>3.47128591139158</v>
      </c>
      <c r="K113" s="27"/>
      <c r="L113" s="28">
        <f t="shared" si="6"/>
        <v>0</v>
      </c>
      <c r="M113" s="29" t="s">
        <v>260</v>
      </c>
    </row>
    <row r="114" s="4" customFormat="1" ht="73.5" spans="1:13">
      <c r="A114" s="12" t="s">
        <v>399</v>
      </c>
      <c r="B114" s="17" t="s">
        <v>400</v>
      </c>
      <c r="C114" s="17" t="s">
        <v>401</v>
      </c>
      <c r="D114" s="18" t="s">
        <v>130</v>
      </c>
      <c r="E114" s="18" t="s">
        <v>131</v>
      </c>
      <c r="F114" s="19" t="s">
        <v>132</v>
      </c>
      <c r="G114" s="17" t="s">
        <v>45</v>
      </c>
      <c r="H114" s="17">
        <v>2990</v>
      </c>
      <c r="I114" s="17"/>
      <c r="J114" s="27">
        <v>3.47128591139158</v>
      </c>
      <c r="K114" s="27"/>
      <c r="L114" s="28">
        <f t="shared" si="6"/>
        <v>0</v>
      </c>
      <c r="M114" s="29" t="s">
        <v>260</v>
      </c>
    </row>
    <row r="115" s="4" customFormat="1" ht="63" spans="1:13">
      <c r="A115" s="12" t="s">
        <v>402</v>
      </c>
      <c r="B115" s="17" t="s">
        <v>403</v>
      </c>
      <c r="C115" s="17" t="s">
        <v>404</v>
      </c>
      <c r="D115" s="18" t="s">
        <v>405</v>
      </c>
      <c r="E115" s="18" t="s">
        <v>406</v>
      </c>
      <c r="F115" s="19" t="s">
        <v>44</v>
      </c>
      <c r="G115" s="17" t="s">
        <v>45</v>
      </c>
      <c r="H115" s="17">
        <v>500</v>
      </c>
      <c r="I115" s="17"/>
      <c r="J115" s="27">
        <v>9.18733671214973</v>
      </c>
      <c r="K115" s="27"/>
      <c r="L115" s="28">
        <f t="shared" si="6"/>
        <v>0</v>
      </c>
      <c r="M115" s="29" t="s">
        <v>407</v>
      </c>
    </row>
    <row r="116" s="4" customFormat="1" ht="115.5" spans="1:13">
      <c r="A116" s="12" t="s">
        <v>408</v>
      </c>
      <c r="B116" s="17" t="s">
        <v>403</v>
      </c>
      <c r="C116" s="17" t="s">
        <v>409</v>
      </c>
      <c r="D116" s="18" t="s">
        <v>405</v>
      </c>
      <c r="E116" s="18" t="s">
        <v>406</v>
      </c>
      <c r="F116" s="19" t="s">
        <v>44</v>
      </c>
      <c r="G116" s="17" t="s">
        <v>45</v>
      </c>
      <c r="H116" s="17">
        <v>9640</v>
      </c>
      <c r="I116" s="17"/>
      <c r="J116" s="27">
        <v>9.18733671214973</v>
      </c>
      <c r="K116" s="27"/>
      <c r="L116" s="28">
        <f t="shared" si="6"/>
        <v>0</v>
      </c>
      <c r="M116" s="29" t="s">
        <v>410</v>
      </c>
    </row>
    <row r="117" s="4" customFormat="1" ht="63" spans="1:13">
      <c r="A117" s="12" t="s">
        <v>411</v>
      </c>
      <c r="B117" s="17" t="s">
        <v>403</v>
      </c>
      <c r="C117" s="17" t="s">
        <v>412</v>
      </c>
      <c r="D117" s="18" t="s">
        <v>405</v>
      </c>
      <c r="E117" s="18" t="s">
        <v>406</v>
      </c>
      <c r="F117" s="19" t="s">
        <v>44</v>
      </c>
      <c r="G117" s="17" t="s">
        <v>45</v>
      </c>
      <c r="H117" s="17">
        <v>1200</v>
      </c>
      <c r="I117" s="17"/>
      <c r="J117" s="27">
        <v>14.2554141427814</v>
      </c>
      <c r="K117" s="27"/>
      <c r="L117" s="28">
        <f t="shared" si="6"/>
        <v>0</v>
      </c>
      <c r="M117" s="29" t="s">
        <v>413</v>
      </c>
    </row>
    <row r="118" s="4" customFormat="1" ht="63" spans="1:13">
      <c r="A118" s="12" t="s">
        <v>414</v>
      </c>
      <c r="B118" s="17" t="s">
        <v>415</v>
      </c>
      <c r="C118" s="17" t="s">
        <v>416</v>
      </c>
      <c r="D118" s="18" t="s">
        <v>170</v>
      </c>
      <c r="E118" s="18" t="s">
        <v>328</v>
      </c>
      <c r="F118" s="19" t="s">
        <v>21</v>
      </c>
      <c r="G118" s="17" t="s">
        <v>66</v>
      </c>
      <c r="H118" s="17">
        <v>40</v>
      </c>
      <c r="I118" s="17"/>
      <c r="J118" s="27">
        <v>106.084853685435</v>
      </c>
      <c r="K118" s="27"/>
      <c r="L118" s="28">
        <f t="shared" si="6"/>
        <v>0</v>
      </c>
      <c r="M118" s="29" t="s">
        <v>417</v>
      </c>
    </row>
    <row r="119" s="3" customFormat="1" ht="63" spans="1:33">
      <c r="A119" s="12" t="s">
        <v>418</v>
      </c>
      <c r="B119" s="17" t="s">
        <v>419</v>
      </c>
      <c r="C119" s="17" t="s">
        <v>139</v>
      </c>
      <c r="D119" s="18" t="s">
        <v>170</v>
      </c>
      <c r="E119" s="18" t="s">
        <v>328</v>
      </c>
      <c r="F119" s="19" t="s">
        <v>21</v>
      </c>
      <c r="G119" s="17" t="s">
        <v>66</v>
      </c>
      <c r="H119" s="17">
        <v>40</v>
      </c>
      <c r="I119" s="17"/>
      <c r="J119" s="27">
        <v>106.084853685435</v>
      </c>
      <c r="K119" s="27"/>
      <c r="L119" s="28">
        <f t="shared" si="6"/>
        <v>0</v>
      </c>
      <c r="M119" s="30" t="s">
        <v>417</v>
      </c>
      <c r="N119" s="4"/>
      <c r="O119" s="4"/>
      <c r="P119" s="4"/>
      <c r="Q119" s="4"/>
      <c r="R119" s="4"/>
      <c r="S119" s="4"/>
      <c r="T119" s="4"/>
      <c r="U119" s="4"/>
      <c r="V119" s="4"/>
      <c r="W119" s="4"/>
      <c r="X119" s="4"/>
      <c r="Y119" s="4"/>
      <c r="Z119" s="4"/>
      <c r="AA119" s="4"/>
      <c r="AB119" s="4"/>
      <c r="AC119" s="4"/>
      <c r="AD119" s="4"/>
      <c r="AE119" s="4"/>
      <c r="AF119" s="4"/>
      <c r="AG119" s="4"/>
    </row>
    <row r="120" s="4" customFormat="1" ht="52.5" spans="1:13">
      <c r="A120" s="12" t="s">
        <v>420</v>
      </c>
      <c r="B120" s="17" t="s">
        <v>421</v>
      </c>
      <c r="C120" s="17" t="s">
        <v>422</v>
      </c>
      <c r="D120" s="18" t="s">
        <v>423</v>
      </c>
      <c r="E120" s="18" t="s">
        <v>424</v>
      </c>
      <c r="F120" s="17" t="s">
        <v>425</v>
      </c>
      <c r="G120" s="17" t="s">
        <v>45</v>
      </c>
      <c r="H120" s="17">
        <v>25</v>
      </c>
      <c r="I120" s="17"/>
      <c r="J120" s="27">
        <v>69.4470592326622</v>
      </c>
      <c r="K120" s="27"/>
      <c r="L120" s="28">
        <f t="shared" si="6"/>
        <v>0</v>
      </c>
      <c r="M120" s="29" t="s">
        <v>426</v>
      </c>
    </row>
    <row r="121" s="4" customFormat="1" ht="63" spans="1:13">
      <c r="A121" s="12" t="s">
        <v>427</v>
      </c>
      <c r="B121" s="17" t="s">
        <v>428</v>
      </c>
      <c r="C121" s="17" t="s">
        <v>429</v>
      </c>
      <c r="D121" s="18" t="s">
        <v>170</v>
      </c>
      <c r="E121" s="18" t="s">
        <v>360</v>
      </c>
      <c r="F121" s="19" t="s">
        <v>430</v>
      </c>
      <c r="G121" s="17" t="s">
        <v>148</v>
      </c>
      <c r="H121" s="17">
        <v>5</v>
      </c>
      <c r="I121" s="17"/>
      <c r="J121" s="27">
        <v>232.576156063236</v>
      </c>
      <c r="K121" s="27"/>
      <c r="L121" s="28">
        <f t="shared" si="6"/>
        <v>0</v>
      </c>
      <c r="M121" s="29" t="s">
        <v>431</v>
      </c>
    </row>
    <row r="122" s="4" customFormat="1" ht="73.5" spans="1:13">
      <c r="A122" s="12" t="s">
        <v>432</v>
      </c>
      <c r="B122" s="17" t="s">
        <v>433</v>
      </c>
      <c r="C122" s="17" t="s">
        <v>434</v>
      </c>
      <c r="D122" s="18" t="s">
        <v>435</v>
      </c>
      <c r="E122" s="18" t="s">
        <v>436</v>
      </c>
      <c r="F122" s="19" t="s">
        <v>21</v>
      </c>
      <c r="G122" s="17" t="s">
        <v>45</v>
      </c>
      <c r="H122" s="17">
        <v>300</v>
      </c>
      <c r="I122" s="17"/>
      <c r="J122" s="27">
        <v>4.19332448760229</v>
      </c>
      <c r="K122" s="27"/>
      <c r="L122" s="28">
        <f t="shared" si="6"/>
        <v>0</v>
      </c>
      <c r="M122" s="29" t="s">
        <v>437</v>
      </c>
    </row>
    <row r="123" s="4" customFormat="1" ht="73.5" spans="1:13">
      <c r="A123" s="12" t="s">
        <v>432</v>
      </c>
      <c r="B123" s="17" t="s">
        <v>438</v>
      </c>
      <c r="C123" s="17" t="s">
        <v>439</v>
      </c>
      <c r="D123" s="18" t="s">
        <v>440</v>
      </c>
      <c r="E123" s="18" t="s">
        <v>441</v>
      </c>
      <c r="F123" s="17" t="s">
        <v>442</v>
      </c>
      <c r="G123" s="17" t="s">
        <v>45</v>
      </c>
      <c r="H123" s="17">
        <v>1000</v>
      </c>
      <c r="I123" s="17"/>
      <c r="J123" s="27">
        <v>3.47128591139158</v>
      </c>
      <c r="K123" s="27"/>
      <c r="L123" s="28">
        <f t="shared" si="6"/>
        <v>0</v>
      </c>
      <c r="M123" s="29" t="s">
        <v>260</v>
      </c>
    </row>
    <row r="124" s="4" customFormat="1" ht="31" customHeight="1" spans="1:13">
      <c r="A124" s="12" t="s">
        <v>443</v>
      </c>
      <c r="B124" s="17" t="s">
        <v>444</v>
      </c>
      <c r="C124" s="17"/>
      <c r="D124" s="18"/>
      <c r="E124" s="18"/>
      <c r="F124" s="12"/>
      <c r="G124" s="12"/>
      <c r="H124" s="12"/>
      <c r="I124" s="12"/>
      <c r="J124" s="27"/>
      <c r="K124" s="27"/>
      <c r="L124" s="28"/>
      <c r="M124" s="29"/>
    </row>
    <row r="125" s="4" customFormat="1" ht="210" spans="1:13">
      <c r="A125" s="12" t="s">
        <v>445</v>
      </c>
      <c r="B125" s="17" t="s">
        <v>446</v>
      </c>
      <c r="C125" s="17" t="s">
        <v>447</v>
      </c>
      <c r="D125" s="18" t="s">
        <v>448</v>
      </c>
      <c r="E125" s="18" t="s">
        <v>449</v>
      </c>
      <c r="F125" s="19" t="s">
        <v>100</v>
      </c>
      <c r="G125" s="17" t="s">
        <v>66</v>
      </c>
      <c r="H125" s="17">
        <v>1</v>
      </c>
      <c r="I125" s="17"/>
      <c r="J125" s="27">
        <v>38141</v>
      </c>
      <c r="K125" s="27"/>
      <c r="L125" s="28">
        <f>ROUND(H125*K125,2)</f>
        <v>0</v>
      </c>
      <c r="M125" s="29"/>
    </row>
    <row r="126" s="4" customFormat="1" ht="210" spans="1:13">
      <c r="A126" s="12" t="s">
        <v>450</v>
      </c>
      <c r="B126" s="17" t="s">
        <v>451</v>
      </c>
      <c r="C126" s="17" t="s">
        <v>452</v>
      </c>
      <c r="D126" s="18" t="s">
        <v>448</v>
      </c>
      <c r="E126" s="18" t="s">
        <v>449</v>
      </c>
      <c r="F126" s="19" t="s">
        <v>100</v>
      </c>
      <c r="G126" s="17" t="s">
        <v>66</v>
      </c>
      <c r="H126" s="17">
        <v>4</v>
      </c>
      <c r="I126" s="17"/>
      <c r="J126" s="27">
        <v>146370</v>
      </c>
      <c r="K126" s="27"/>
      <c r="L126" s="28">
        <f>ROUND(H126*K126,2)</f>
        <v>0</v>
      </c>
      <c r="M126" s="29"/>
    </row>
    <row r="127" s="4" customFormat="1" ht="63" spans="1:13">
      <c r="A127" s="12" t="s">
        <v>453</v>
      </c>
      <c r="B127" s="17" t="s">
        <v>454</v>
      </c>
      <c r="C127" s="17" t="s">
        <v>455</v>
      </c>
      <c r="D127" s="18" t="s">
        <v>456</v>
      </c>
      <c r="E127" s="32" t="s">
        <v>457</v>
      </c>
      <c r="F127" s="33" t="s">
        <v>100</v>
      </c>
      <c r="G127" s="34" t="s">
        <v>22</v>
      </c>
      <c r="H127" s="34">
        <v>16</v>
      </c>
      <c r="I127" s="34"/>
      <c r="J127" s="27">
        <v>907.94</v>
      </c>
      <c r="K127" s="27"/>
      <c r="L127" s="28">
        <f>ROUND(H127*K127,2)</f>
        <v>0</v>
      </c>
      <c r="M127" s="29"/>
    </row>
    <row r="128" s="4" customFormat="1" ht="63" spans="1:13">
      <c r="A128" s="35" t="s">
        <v>458</v>
      </c>
      <c r="B128" s="17" t="s">
        <v>459</v>
      </c>
      <c r="C128" s="17" t="s">
        <v>460</v>
      </c>
      <c r="D128" s="18" t="s">
        <v>30</v>
      </c>
      <c r="E128" s="18" t="s">
        <v>328</v>
      </c>
      <c r="F128" s="17" t="s">
        <v>21</v>
      </c>
      <c r="G128" s="17" t="s">
        <v>66</v>
      </c>
      <c r="H128" s="17">
        <v>8</v>
      </c>
      <c r="I128" s="17"/>
      <c r="J128" s="27">
        <v>126.13</v>
      </c>
      <c r="K128" s="27"/>
      <c r="L128" s="28">
        <f>ROUND(H128*K128,2)</f>
        <v>0</v>
      </c>
      <c r="M128" s="29" t="s">
        <v>461</v>
      </c>
    </row>
    <row r="129" s="4" customFormat="1" ht="52.5" spans="1:13">
      <c r="A129" s="12" t="s">
        <v>462</v>
      </c>
      <c r="B129" s="17" t="s">
        <v>28</v>
      </c>
      <c r="C129" s="17" t="s">
        <v>463</v>
      </c>
      <c r="D129" s="18" t="s">
        <v>30</v>
      </c>
      <c r="E129" s="36" t="s">
        <v>341</v>
      </c>
      <c r="F129" s="37" t="s">
        <v>21</v>
      </c>
      <c r="G129" s="37" t="s">
        <v>32</v>
      </c>
      <c r="H129" s="37">
        <v>16</v>
      </c>
      <c r="I129" s="37"/>
      <c r="J129" s="27">
        <v>145</v>
      </c>
      <c r="K129" s="27"/>
      <c r="L129" s="28">
        <f>ROUND(H129*K129,2)</f>
        <v>0</v>
      </c>
      <c r="M129" s="29" t="s">
        <v>464</v>
      </c>
    </row>
    <row r="130" s="4" customFormat="1" ht="42" spans="1:13">
      <c r="A130" s="12" t="s">
        <v>465</v>
      </c>
      <c r="B130" s="17" t="s">
        <v>466</v>
      </c>
      <c r="C130" s="38" t="s">
        <v>467</v>
      </c>
      <c r="D130" s="38" t="s">
        <v>468</v>
      </c>
      <c r="E130" s="18"/>
      <c r="F130" s="17" t="s">
        <v>21</v>
      </c>
      <c r="G130" s="17" t="s">
        <v>469</v>
      </c>
      <c r="H130" s="17">
        <v>1</v>
      </c>
      <c r="I130" s="17"/>
      <c r="J130" s="27"/>
      <c r="K130" s="27"/>
      <c r="L130" s="42">
        <f>SUM(L3:L129)*2%</f>
        <v>0</v>
      </c>
      <c r="M130" s="37"/>
    </row>
    <row r="131" s="5" customFormat="1" ht="38" customHeight="1" spans="1:13">
      <c r="A131" s="39" t="s">
        <v>470</v>
      </c>
      <c r="B131" s="40"/>
      <c r="C131" s="40"/>
      <c r="D131" s="40"/>
      <c r="E131" s="40"/>
      <c r="F131" s="40"/>
      <c r="G131" s="40"/>
      <c r="H131" s="41"/>
      <c r="I131" s="43"/>
      <c r="J131" s="43"/>
      <c r="K131" s="43"/>
      <c r="L131" s="42">
        <f>SUM(L4:L130)</f>
        <v>0</v>
      </c>
      <c r="M131" s="43"/>
    </row>
  </sheetData>
  <mergeCells count="2">
    <mergeCell ref="A1:M1"/>
    <mergeCell ref="A131:H131"/>
  </mergeCells>
  <pageMargins left="0.118055555555556" right="0.236111111111111" top="0.314583333333333" bottom="0.2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2、清单明细（武道段）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蒋淇</dc:creator>
  <cp:lastModifiedBy>蒋淇</cp:lastModifiedBy>
  <dcterms:created xsi:type="dcterms:W3CDTF">2024-10-30T06:48:00Z</dcterms:created>
  <dcterms:modified xsi:type="dcterms:W3CDTF">2025-01-02T06:13:14Z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6F7010D3462E480F8C2D73211EECACE5</vt:lpwstr>
  </property>
  <property fmtid="{D5CDD505-2E9C-101B-9397-08002B2CF9AE}" pid="3" name="KSOProductBuildVer">
    <vt:lpwstr>2052-11.8.6.11719</vt:lpwstr>
  </property>
</Properties>
</file>