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tabRatio="851"/>
  </bookViews>
  <sheets>
    <sheet name="报价清单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<sst xmlns="http://schemas.openxmlformats.org/spreadsheetml/2006/main" count="104" uniqueCount="89">
  <si>
    <t>2026年运维分公司通信系统维护采购清单</t>
  </si>
  <si>
    <t>区域</t>
  </si>
  <si>
    <t>公司</t>
  </si>
  <si>
    <t>路段名称</t>
  </si>
  <si>
    <t>交换机(CC&amp;08)</t>
  </si>
  <si>
    <t>接入网ONU</t>
  </si>
  <si>
    <t>接入网OLT</t>
  </si>
  <si>
    <t>网管CC&amp;08</t>
  </si>
  <si>
    <t>语音网关</t>
  </si>
  <si>
    <t>IAD</t>
  </si>
  <si>
    <t>OSN550</t>
  </si>
  <si>
    <t>OSN1500</t>
  </si>
  <si>
    <t>OSN3500</t>
  </si>
  <si>
    <t>OSN7500</t>
  </si>
  <si>
    <t>1800V</t>
  </si>
  <si>
    <t>1800II</t>
  </si>
  <si>
    <t>传输网管</t>
  </si>
  <si>
    <t>BITS</t>
  </si>
  <si>
    <t>E6616</t>
  </si>
  <si>
    <t>E6608T</t>
  </si>
  <si>
    <t>小计</t>
  </si>
  <si>
    <t>备注</t>
  </si>
  <si>
    <t>单次维护单价限价（元）</t>
  </si>
  <si>
    <t>偏差率（%）</t>
  </si>
  <si>
    <t>单次维护报价单价（元）</t>
  </si>
  <si>
    <t>东北部</t>
  </si>
  <si>
    <t>城开路</t>
  </si>
  <si>
    <t>城开（含AB段不含北屏）</t>
  </si>
  <si>
    <t>一次价格</t>
  </si>
  <si>
    <t>东北公司</t>
  </si>
  <si>
    <t>万云</t>
  </si>
  <si>
    <t>奉云</t>
  </si>
  <si>
    <t>奉巫</t>
  </si>
  <si>
    <t>奉溪</t>
  </si>
  <si>
    <t>万开路</t>
  </si>
  <si>
    <t>万开</t>
  </si>
  <si>
    <t>万利万达</t>
  </si>
  <si>
    <t>万利</t>
  </si>
  <si>
    <t>开开</t>
  </si>
  <si>
    <t>数量小计</t>
  </si>
  <si>
    <t>渝东部</t>
  </si>
  <si>
    <t>渝东公司</t>
  </si>
  <si>
    <t>长万</t>
  </si>
  <si>
    <t>石忠</t>
  </si>
  <si>
    <t>渝广梁忠</t>
  </si>
  <si>
    <t>梁忠</t>
  </si>
  <si>
    <t>忠都公司</t>
  </si>
  <si>
    <t>丰忠</t>
  </si>
  <si>
    <t>梁开公司</t>
  </si>
  <si>
    <t>梁开</t>
  </si>
  <si>
    <t>南方部</t>
  </si>
  <si>
    <t>南方公司</t>
  </si>
  <si>
    <t>水界（界石段）</t>
  </si>
  <si>
    <t>西环线（南川段）</t>
  </si>
  <si>
    <t>水界（南川段）</t>
  </si>
  <si>
    <t>水武</t>
  </si>
  <si>
    <t>武黄</t>
  </si>
  <si>
    <t>南涪</t>
  </si>
  <si>
    <t>綦万</t>
  </si>
  <si>
    <t>南万</t>
  </si>
  <si>
    <t>江綦公司</t>
  </si>
  <si>
    <t>江綦</t>
  </si>
  <si>
    <t>通粤公司</t>
  </si>
  <si>
    <t>南道</t>
  </si>
  <si>
    <t>东南部</t>
  </si>
  <si>
    <t>东南公司</t>
  </si>
  <si>
    <t>黄彭</t>
  </si>
  <si>
    <t>彭黔</t>
  </si>
  <si>
    <t>酉黔</t>
  </si>
  <si>
    <t>洪酉</t>
  </si>
  <si>
    <t>黔恩</t>
  </si>
  <si>
    <t>酉沿</t>
  </si>
  <si>
    <t>中西部</t>
  </si>
  <si>
    <t>中渝公司</t>
  </si>
  <si>
    <t>绕城</t>
  </si>
  <si>
    <t>江合</t>
  </si>
  <si>
    <t>武合</t>
  </si>
  <si>
    <t>铜永公司</t>
  </si>
  <si>
    <t>铜永</t>
  </si>
  <si>
    <t>渝合公司</t>
  </si>
  <si>
    <t>渝合路</t>
  </si>
  <si>
    <t>渝广</t>
  </si>
  <si>
    <t>渝蓉公司</t>
  </si>
  <si>
    <t>渝蓉</t>
  </si>
  <si>
    <t>渝邻公司</t>
  </si>
  <si>
    <t>渝邻</t>
  </si>
  <si>
    <t>维护1次总计（元）</t>
  </si>
  <si>
    <t>维护2次总计（元）</t>
  </si>
  <si>
    <t>以上报价含维护设备的所有备品备件、配件及耗材的更换及维修费用。备品备件、配件及耗材费用暂定6万，在维护过程中价格按《重庆首讯科技股份有限公司非必须招标采购管理办法(修订）》进行谈判或审价等方式确定，维护完工时所结算的备品备件、配件及耗材费用高于6万则按6万计算，若备品备件、配件及耗材的费用低于6万元则根据审价结果据实结算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</si>
</sst>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4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2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6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176" fontId="2" fillId="0" borderId="0" xfId="0" applyNumberFormat="1" applyFont="1" applyAlignment="1" applyProtection="1">
      <alignment horizontal="center" vertical="center"/>
      <protection locked="0"/>
    </xf>
    <xf numFmtId="176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/>
    </xf>
    <xf numFmtId="176" fontId="4" fillId="0" borderId="0" xfId="0" applyNumberFormat="1" applyFont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177" fontId="5" fillId="0" borderId="1" xfId="0" applyNumberFormat="1" applyFont="1" applyBorder="1" applyAlignment="1" applyProtection="1">
      <alignment horizontal="center" vertical="center"/>
    </xf>
    <xf numFmtId="176" fontId="5" fillId="0" borderId="1" xfId="0" applyNumberFormat="1" applyFont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10" fontId="5" fillId="0" borderId="1" xfId="0" applyNumberFormat="1" applyFont="1" applyBorder="1" applyAlignment="1" applyProtection="1">
      <alignment horizontal="center" vertical="center"/>
    </xf>
    <xf numFmtId="177" fontId="5" fillId="0" borderId="1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</xf>
    <xf numFmtId="176" fontId="5" fillId="0" borderId="5" xfId="0" applyNumberFormat="1" applyFont="1" applyFill="1" applyBorder="1" applyAlignment="1" applyProtection="1">
      <alignment horizontal="center" vertical="center" wrapText="1"/>
    </xf>
    <xf numFmtId="176" fontId="5" fillId="0" borderId="6" xfId="0" applyNumberFormat="1" applyFont="1" applyFill="1" applyBorder="1" applyAlignment="1" applyProtection="1">
      <alignment horizontal="center" vertical="center" wrapText="1"/>
    </xf>
    <xf numFmtId="176" fontId="5" fillId="0" borderId="7" xfId="0" applyNumberFormat="1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 applyProtection="1">
      <alignment horizontal="center" vertical="center"/>
    </xf>
    <xf numFmtId="176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55"/>
  <sheetViews>
    <sheetView tabSelected="1" zoomScale="70" zoomScaleNormal="70" workbookViewId="0">
      <pane xSplit="1" ySplit="5" topLeftCell="B34" activePane="bottomRight" state="frozen"/>
      <selection/>
      <selection pane="topRight"/>
      <selection pane="bottomLeft"/>
      <selection pane="bottomRight" activeCell="I34" sqref="I34"/>
    </sheetView>
  </sheetViews>
  <sheetFormatPr defaultColWidth="9" defaultRowHeight="29" customHeight="1"/>
  <cols>
    <col min="1" max="18" width="11.75" style="4" customWidth="1"/>
    <col min="19" max="20" width="11.75" style="5" customWidth="1"/>
    <col min="21" max="21" width="11.75" style="4" customWidth="1"/>
    <col min="22" max="40" width="9" style="4"/>
  </cols>
  <sheetData>
    <row r="1" customFormat="1" customHeight="1" spans="1:4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7"/>
      <c r="T1" s="7"/>
      <c r="U1" s="6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</row>
    <row r="2" s="1" customFormat="1" customHeight="1" spans="1:40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  <c r="K2" s="8" t="s">
        <v>11</v>
      </c>
      <c r="L2" s="8" t="s">
        <v>12</v>
      </c>
      <c r="M2" s="8" t="s">
        <v>13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9" t="s">
        <v>19</v>
      </c>
      <c r="T2" s="9" t="s">
        <v>20</v>
      </c>
      <c r="U2" s="10" t="s">
        <v>21</v>
      </c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</row>
    <row r="3" s="1" customFormat="1" customHeight="1" spans="1:40">
      <c r="A3" s="12" t="s">
        <v>22</v>
      </c>
      <c r="B3" s="13"/>
      <c r="C3" s="13"/>
      <c r="D3" s="14">
        <v>2185</v>
      </c>
      <c r="E3" s="14">
        <v>557</v>
      </c>
      <c r="F3" s="14">
        <v>988</v>
      </c>
      <c r="G3" s="14">
        <v>1301</v>
      </c>
      <c r="H3" s="14">
        <v>2393</v>
      </c>
      <c r="I3" s="14">
        <v>978</v>
      </c>
      <c r="J3" s="14">
        <v>790</v>
      </c>
      <c r="K3" s="14">
        <v>790</v>
      </c>
      <c r="L3" s="14">
        <v>2154</v>
      </c>
      <c r="M3" s="14">
        <v>3173</v>
      </c>
      <c r="N3" s="14">
        <v>2580</v>
      </c>
      <c r="O3" s="14">
        <v>1560</v>
      </c>
      <c r="P3" s="14">
        <v>1300</v>
      </c>
      <c r="Q3" s="14">
        <v>3744</v>
      </c>
      <c r="R3" s="15">
        <v>2627.02</v>
      </c>
      <c r="S3" s="15">
        <v>1638.9</v>
      </c>
      <c r="T3" s="9"/>
      <c r="U3" s="16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</row>
    <row r="4" s="1" customFormat="1" customHeight="1" spans="1:40">
      <c r="A4" s="12" t="s">
        <v>23</v>
      </c>
      <c r="B4" s="12"/>
      <c r="C4" s="12"/>
      <c r="D4" s="17">
        <f t="shared" ref="D4:S4" si="0">(D3-D5)/D3</f>
        <v>1</v>
      </c>
      <c r="E4" s="17">
        <f t="shared" si="0"/>
        <v>1</v>
      </c>
      <c r="F4" s="17">
        <f t="shared" si="0"/>
        <v>1</v>
      </c>
      <c r="G4" s="17">
        <f t="shared" si="0"/>
        <v>1</v>
      </c>
      <c r="H4" s="17">
        <f t="shared" si="0"/>
        <v>1</v>
      </c>
      <c r="I4" s="17">
        <f t="shared" si="0"/>
        <v>1</v>
      </c>
      <c r="J4" s="17">
        <f t="shared" si="0"/>
        <v>1</v>
      </c>
      <c r="K4" s="17">
        <f t="shared" si="0"/>
        <v>1</v>
      </c>
      <c r="L4" s="17">
        <f t="shared" si="0"/>
        <v>1</v>
      </c>
      <c r="M4" s="17">
        <f t="shared" si="0"/>
        <v>1</v>
      </c>
      <c r="N4" s="17">
        <f t="shared" si="0"/>
        <v>1</v>
      </c>
      <c r="O4" s="17">
        <f t="shared" si="0"/>
        <v>1</v>
      </c>
      <c r="P4" s="17">
        <f t="shared" si="0"/>
        <v>1</v>
      </c>
      <c r="Q4" s="17">
        <f t="shared" si="0"/>
        <v>1</v>
      </c>
      <c r="R4" s="17">
        <f t="shared" si="0"/>
        <v>1</v>
      </c>
      <c r="S4" s="17">
        <f t="shared" si="0"/>
        <v>1</v>
      </c>
      <c r="T4" s="9"/>
      <c r="U4" s="16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</row>
    <row r="5" s="2" customFormat="1" customHeight="1" spans="1:40">
      <c r="A5" s="12" t="s">
        <v>24</v>
      </c>
      <c r="B5" s="12"/>
      <c r="C5" s="12"/>
      <c r="D5" s="14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  <c r="S5" s="19"/>
      <c r="T5" s="9"/>
      <c r="U5" s="20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</row>
    <row r="6" customFormat="1" customHeight="1" spans="1:40">
      <c r="A6" s="9" t="s">
        <v>25</v>
      </c>
      <c r="B6" s="8" t="s">
        <v>26</v>
      </c>
      <c r="C6" s="8" t="s">
        <v>27</v>
      </c>
      <c r="D6" s="8"/>
      <c r="E6" s="8"/>
      <c r="F6" s="8"/>
      <c r="G6" s="8"/>
      <c r="H6" s="8">
        <v>1</v>
      </c>
      <c r="I6" s="8">
        <v>21</v>
      </c>
      <c r="J6" s="8"/>
      <c r="K6" s="8"/>
      <c r="L6" s="8"/>
      <c r="M6" s="22"/>
      <c r="N6" s="8">
        <v>10</v>
      </c>
      <c r="O6" s="8"/>
      <c r="P6" s="8">
        <v>1</v>
      </c>
      <c r="Q6" s="8"/>
      <c r="R6" s="8"/>
      <c r="S6" s="23">
        <v>1</v>
      </c>
      <c r="T6" s="23">
        <f>D6*D5+E6*E5+F6*F5+G6*G5+H6*H5+I6*I5+J6*J5+K6*K5+L6*L5+M6*M5+N6*N5+S6*S5+R6*R41*R5+Q6*Q5+P6*P5+O6*O5</f>
        <v>0</v>
      </c>
      <c r="U6" s="24" t="s">
        <v>28</v>
      </c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>
        <v>4</v>
      </c>
      <c r="AL6" s="4"/>
      <c r="AM6" s="4"/>
      <c r="AN6" s="4"/>
    </row>
    <row r="7" customFormat="1" customHeight="1" spans="1:40">
      <c r="A7" s="9"/>
      <c r="B7" s="8" t="s">
        <v>29</v>
      </c>
      <c r="C7" s="8" t="s">
        <v>30</v>
      </c>
      <c r="D7" s="8">
        <v>1</v>
      </c>
      <c r="E7" s="8">
        <v>6</v>
      </c>
      <c r="F7" s="8">
        <v>1</v>
      </c>
      <c r="G7" s="8">
        <v>1</v>
      </c>
      <c r="H7" s="8"/>
      <c r="I7" s="8"/>
      <c r="J7" s="8"/>
      <c r="K7" s="8">
        <v>8</v>
      </c>
      <c r="L7" s="8">
        <v>2</v>
      </c>
      <c r="M7" s="22">
        <v>1</v>
      </c>
      <c r="N7" s="8">
        <v>1</v>
      </c>
      <c r="O7" s="8"/>
      <c r="P7" s="25"/>
      <c r="Q7" s="8">
        <v>1</v>
      </c>
      <c r="R7" s="8"/>
      <c r="S7" s="23"/>
      <c r="T7" s="23">
        <f>S7*S5+R7*R5+Q7*Q5+P7*P5+O7*O5+N7*N5+M7*M5+L7*L5+K7*K5+J7*J5+I7*I5+H7*H5+G7*G5+F7*F5+E7*E5+D7*D5</f>
        <v>0</v>
      </c>
      <c r="U7" s="26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</row>
    <row r="8" customFormat="1" customHeight="1" spans="1:40">
      <c r="A8" s="9"/>
      <c r="B8" s="8"/>
      <c r="C8" s="8" t="s">
        <v>31</v>
      </c>
      <c r="D8" s="8"/>
      <c r="E8" s="8">
        <v>6</v>
      </c>
      <c r="F8" s="8">
        <v>1</v>
      </c>
      <c r="G8" s="8"/>
      <c r="H8" s="8"/>
      <c r="I8" s="8"/>
      <c r="J8" s="8"/>
      <c r="K8" s="8">
        <v>7</v>
      </c>
      <c r="L8" s="8">
        <v>1</v>
      </c>
      <c r="M8" s="22"/>
      <c r="N8" s="8"/>
      <c r="O8" s="8"/>
      <c r="P8" s="25"/>
      <c r="Q8" s="8"/>
      <c r="R8" s="22"/>
      <c r="S8" s="23"/>
      <c r="T8" s="23">
        <f>S8*S5+R8*R5+Q8*Q5+P8*P5+O8*O5+N8*N5+M8*M5+L8*L5+K8*K5+J8*J5+I8*I5+H8*H5+G8*G5+F8*F5+E8*E5+D8*D5</f>
        <v>0</v>
      </c>
      <c r="U8" s="26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</row>
    <row r="9" customFormat="1" customHeight="1" spans="1:40">
      <c r="A9" s="9"/>
      <c r="B9" s="8"/>
      <c r="C9" s="8" t="s">
        <v>32</v>
      </c>
      <c r="D9" s="8"/>
      <c r="E9" s="8">
        <v>4</v>
      </c>
      <c r="F9" s="8">
        <v>1</v>
      </c>
      <c r="G9" s="8"/>
      <c r="H9" s="8"/>
      <c r="I9" s="8"/>
      <c r="J9" s="8"/>
      <c r="K9" s="8">
        <v>4</v>
      </c>
      <c r="L9" s="8"/>
      <c r="M9" s="22"/>
      <c r="N9" s="8">
        <v>2</v>
      </c>
      <c r="O9" s="8">
        <v>1</v>
      </c>
      <c r="P9" s="25"/>
      <c r="Q9" s="8"/>
      <c r="R9" s="8"/>
      <c r="S9" s="23"/>
      <c r="T9" s="23">
        <f>D9*D5+E9*E5+F9*F5+G9*G5+H9*H5+I9*I5+J9*J5+K9*K5+L9*L5+M9*M5+N9*N5+S9*S5+R9*R44*R5+Q9*Q5+P9*P5+O9*O5</f>
        <v>0</v>
      </c>
      <c r="U9" s="26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</row>
    <row r="10" customFormat="1" customHeight="1" spans="1:40">
      <c r="A10" s="9"/>
      <c r="B10" s="8"/>
      <c r="C10" s="8" t="s">
        <v>33</v>
      </c>
      <c r="D10" s="8"/>
      <c r="E10" s="8">
        <v>1</v>
      </c>
      <c r="F10" s="8">
        <v>1</v>
      </c>
      <c r="G10" s="8"/>
      <c r="H10" s="8"/>
      <c r="I10" s="8"/>
      <c r="J10" s="8">
        <v>1</v>
      </c>
      <c r="K10" s="8">
        <v>2</v>
      </c>
      <c r="L10" s="8">
        <v>1</v>
      </c>
      <c r="M10" s="22"/>
      <c r="N10" s="8"/>
      <c r="O10" s="8"/>
      <c r="P10" s="25"/>
      <c r="Q10" s="27"/>
      <c r="R10" s="27"/>
      <c r="S10" s="9"/>
      <c r="T10" s="23">
        <f>E10*E5+F10*F5+J10*J5+K10*K5+L10*L5</f>
        <v>0</v>
      </c>
      <c r="U10" s="26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</row>
    <row r="11" customFormat="1" customHeight="1" spans="1:40">
      <c r="A11" s="9"/>
      <c r="B11" s="8" t="s">
        <v>34</v>
      </c>
      <c r="C11" s="8" t="s">
        <v>35</v>
      </c>
      <c r="D11" s="8"/>
      <c r="E11" s="8">
        <v>2</v>
      </c>
      <c r="F11" s="8">
        <v>1</v>
      </c>
      <c r="G11" s="8"/>
      <c r="H11" s="8"/>
      <c r="I11" s="8"/>
      <c r="J11" s="8"/>
      <c r="K11" s="8">
        <v>3</v>
      </c>
      <c r="L11" s="8"/>
      <c r="M11" s="22"/>
      <c r="N11" s="8"/>
      <c r="O11" s="8"/>
      <c r="P11" s="25"/>
      <c r="Q11" s="8"/>
      <c r="R11" s="8"/>
      <c r="S11" s="23"/>
      <c r="T11" s="23">
        <f>E11*E5+F11*F5+K11*K5</f>
        <v>0</v>
      </c>
      <c r="U11" s="26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</row>
    <row r="12" customFormat="1" customHeight="1" spans="1:40">
      <c r="A12" s="9"/>
      <c r="B12" s="8" t="s">
        <v>36</v>
      </c>
      <c r="C12" s="8" t="s">
        <v>37</v>
      </c>
      <c r="D12" s="8"/>
      <c r="E12" s="8"/>
      <c r="F12" s="8"/>
      <c r="G12" s="8"/>
      <c r="H12" s="8">
        <v>1</v>
      </c>
      <c r="I12" s="8">
        <v>5</v>
      </c>
      <c r="J12" s="8">
        <v>5</v>
      </c>
      <c r="K12" s="8"/>
      <c r="L12" s="8">
        <v>1</v>
      </c>
      <c r="M12" s="22"/>
      <c r="N12" s="8"/>
      <c r="O12" s="8"/>
      <c r="P12" s="25"/>
      <c r="Q12" s="8"/>
      <c r="R12" s="8"/>
      <c r="S12" s="23"/>
      <c r="T12" s="23">
        <f>H12*H5+I12*I5+J12*J5+L12*L5</f>
        <v>0</v>
      </c>
      <c r="U12" s="26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</row>
    <row r="13" customFormat="1" customHeight="1" spans="1:40">
      <c r="A13" s="9"/>
      <c r="B13" s="8"/>
      <c r="C13" s="8" t="s">
        <v>38</v>
      </c>
      <c r="D13" s="8"/>
      <c r="E13" s="8">
        <v>2</v>
      </c>
      <c r="F13" s="8">
        <v>1</v>
      </c>
      <c r="G13" s="8"/>
      <c r="H13" s="8"/>
      <c r="I13" s="8"/>
      <c r="J13" s="8"/>
      <c r="K13" s="8">
        <v>3</v>
      </c>
      <c r="L13" s="8">
        <v>1</v>
      </c>
      <c r="M13" s="22"/>
      <c r="N13" s="8"/>
      <c r="O13" s="8"/>
      <c r="P13" s="25"/>
      <c r="Q13" s="8"/>
      <c r="R13" s="8"/>
      <c r="S13" s="23"/>
      <c r="T13" s="23">
        <f>E13*E5+F13*F5+K13*K5+L13*L5</f>
        <v>0</v>
      </c>
      <c r="U13" s="28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</row>
    <row r="14" s="1" customFormat="1" customHeight="1" spans="1:40">
      <c r="A14" s="29" t="s">
        <v>39</v>
      </c>
      <c r="B14" s="30"/>
      <c r="C14" s="31"/>
      <c r="D14" s="8">
        <f t="shared" ref="D14:S14" si="1">SUM(D6:D13)</f>
        <v>1</v>
      </c>
      <c r="E14" s="8">
        <f t="shared" si="1"/>
        <v>21</v>
      </c>
      <c r="F14" s="8">
        <f t="shared" si="1"/>
        <v>6</v>
      </c>
      <c r="G14" s="8">
        <f t="shared" si="1"/>
        <v>1</v>
      </c>
      <c r="H14" s="8">
        <f t="shared" si="1"/>
        <v>2</v>
      </c>
      <c r="I14" s="8">
        <f t="shared" si="1"/>
        <v>26</v>
      </c>
      <c r="J14" s="8">
        <f t="shared" si="1"/>
        <v>6</v>
      </c>
      <c r="K14" s="8">
        <f t="shared" si="1"/>
        <v>27</v>
      </c>
      <c r="L14" s="8">
        <f t="shared" si="1"/>
        <v>6</v>
      </c>
      <c r="M14" s="8">
        <f t="shared" si="1"/>
        <v>1</v>
      </c>
      <c r="N14" s="8">
        <f t="shared" si="1"/>
        <v>13</v>
      </c>
      <c r="O14" s="8">
        <f t="shared" si="1"/>
        <v>1</v>
      </c>
      <c r="P14" s="8">
        <f t="shared" si="1"/>
        <v>1</v>
      </c>
      <c r="Q14" s="8">
        <f t="shared" si="1"/>
        <v>1</v>
      </c>
      <c r="R14" s="8">
        <f t="shared" si="1"/>
        <v>0</v>
      </c>
      <c r="S14" s="9">
        <f t="shared" si="1"/>
        <v>1</v>
      </c>
      <c r="T14" s="32">
        <f>SUM(D14:S14)</f>
        <v>114</v>
      </c>
      <c r="U14" s="27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</row>
    <row r="15" s="3" customFormat="1" customHeight="1" spans="1:40">
      <c r="A15" s="29" t="s">
        <v>20</v>
      </c>
      <c r="B15" s="30"/>
      <c r="C15" s="30"/>
      <c r="D15" s="9">
        <f t="shared" ref="D15:S15" si="2">D14*D5</f>
        <v>0</v>
      </c>
      <c r="E15" s="9">
        <f t="shared" si="2"/>
        <v>0</v>
      </c>
      <c r="F15" s="9">
        <f t="shared" si="2"/>
        <v>0</v>
      </c>
      <c r="G15" s="9">
        <f t="shared" si="2"/>
        <v>0</v>
      </c>
      <c r="H15" s="9">
        <f t="shared" si="2"/>
        <v>0</v>
      </c>
      <c r="I15" s="9">
        <f t="shared" si="2"/>
        <v>0</v>
      </c>
      <c r="J15" s="9">
        <f t="shared" si="2"/>
        <v>0</v>
      </c>
      <c r="K15" s="9">
        <f t="shared" si="2"/>
        <v>0</v>
      </c>
      <c r="L15" s="9">
        <f t="shared" si="2"/>
        <v>0</v>
      </c>
      <c r="M15" s="9">
        <f t="shared" si="2"/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S15" s="9">
        <f t="shared" si="2"/>
        <v>0</v>
      </c>
      <c r="T15" s="9">
        <f>SUM(D15:S15)</f>
        <v>0</v>
      </c>
      <c r="U15" s="23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</row>
    <row r="16" customFormat="1" customHeight="1" spans="1:40">
      <c r="A16" s="9" t="s">
        <v>40</v>
      </c>
      <c r="B16" s="8" t="s">
        <v>41</v>
      </c>
      <c r="C16" s="8" t="s">
        <v>42</v>
      </c>
      <c r="D16" s="8">
        <v>1</v>
      </c>
      <c r="E16" s="8">
        <v>11</v>
      </c>
      <c r="F16" s="8">
        <v>1</v>
      </c>
      <c r="G16" s="8">
        <v>1</v>
      </c>
      <c r="H16" s="8"/>
      <c r="I16" s="8"/>
      <c r="J16" s="8"/>
      <c r="K16" s="8">
        <v>12</v>
      </c>
      <c r="L16" s="8">
        <v>1</v>
      </c>
      <c r="M16" s="8"/>
      <c r="N16" s="8">
        <v>3</v>
      </c>
      <c r="O16" s="8"/>
      <c r="P16" s="8"/>
      <c r="Q16" s="8"/>
      <c r="R16" s="27"/>
      <c r="S16" s="23"/>
      <c r="T16" s="9">
        <f>D16*D5+E16*E5+F16*F5+G16*G5+K16*K5+L16*L5+N16*N5+P16*P5</f>
        <v>0</v>
      </c>
      <c r="U16" s="24" t="s">
        <v>28</v>
      </c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</row>
    <row r="17" customFormat="1" customHeight="1" spans="1:40">
      <c r="A17" s="9"/>
      <c r="B17" s="8"/>
      <c r="C17" s="8" t="s">
        <v>43</v>
      </c>
      <c r="D17" s="8"/>
      <c r="E17" s="8">
        <v>8</v>
      </c>
      <c r="F17" s="8">
        <v>1</v>
      </c>
      <c r="G17" s="8"/>
      <c r="H17" s="8"/>
      <c r="I17" s="8"/>
      <c r="J17" s="8"/>
      <c r="K17" s="8">
        <v>9</v>
      </c>
      <c r="L17" s="8">
        <v>1</v>
      </c>
      <c r="M17" s="8"/>
      <c r="N17" s="8"/>
      <c r="O17" s="8"/>
      <c r="P17" s="8"/>
      <c r="Q17" s="8"/>
      <c r="R17" s="27"/>
      <c r="S17" s="23"/>
      <c r="T17" s="9">
        <f>E17*E5+F17*F5+K17*K5+L17*L5+P17*P5</f>
        <v>0</v>
      </c>
      <c r="U17" s="26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</row>
    <row r="18" customFormat="1" customHeight="1" spans="1:40">
      <c r="A18" s="9"/>
      <c r="B18" s="8" t="s">
        <v>44</v>
      </c>
      <c r="C18" s="8" t="s">
        <v>45</v>
      </c>
      <c r="D18" s="8"/>
      <c r="E18" s="8"/>
      <c r="F18" s="8"/>
      <c r="G18" s="8"/>
      <c r="H18" s="8">
        <v>1</v>
      </c>
      <c r="I18" s="8">
        <v>9</v>
      </c>
      <c r="J18" s="8"/>
      <c r="K18" s="8">
        <v>7</v>
      </c>
      <c r="L18" s="8">
        <v>1</v>
      </c>
      <c r="M18" s="8"/>
      <c r="N18" s="8"/>
      <c r="O18" s="8"/>
      <c r="P18" s="8"/>
      <c r="Q18" s="8"/>
      <c r="R18" s="27"/>
      <c r="S18" s="23"/>
      <c r="T18" s="9">
        <f>H18*H5+I18*I5+K18*K5+L18*L5+P18*P5</f>
        <v>0</v>
      </c>
      <c r="U18" s="26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</row>
    <row r="19" customFormat="1" customHeight="1" spans="1:40">
      <c r="A19" s="9"/>
      <c r="B19" s="8" t="s">
        <v>46</v>
      </c>
      <c r="C19" s="8" t="s">
        <v>47</v>
      </c>
      <c r="D19" s="8"/>
      <c r="E19" s="8">
        <v>2</v>
      </c>
      <c r="F19" s="8">
        <v>1</v>
      </c>
      <c r="G19" s="8"/>
      <c r="H19" s="8"/>
      <c r="I19" s="8"/>
      <c r="J19" s="8"/>
      <c r="K19" s="8">
        <v>3</v>
      </c>
      <c r="L19" s="8">
        <v>1</v>
      </c>
      <c r="M19" s="8"/>
      <c r="N19" s="8"/>
      <c r="O19" s="8"/>
      <c r="P19" s="8"/>
      <c r="Q19" s="8"/>
      <c r="R19" s="27"/>
      <c r="S19" s="23"/>
      <c r="T19" s="9">
        <f>E19*E5+F19*F5+K19*K5+L19*L5+P19*P5</f>
        <v>0</v>
      </c>
      <c r="U19" s="28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</row>
    <row r="20" customFormat="1" customHeight="1" spans="1:40">
      <c r="A20" s="9"/>
      <c r="B20" s="8" t="s">
        <v>48</v>
      </c>
      <c r="C20" s="8" t="s">
        <v>49</v>
      </c>
      <c r="D20" s="8"/>
      <c r="E20" s="8"/>
      <c r="F20" s="8"/>
      <c r="G20" s="8"/>
      <c r="H20" s="8">
        <v>1</v>
      </c>
      <c r="I20" s="8">
        <v>5</v>
      </c>
      <c r="J20" s="8"/>
      <c r="K20" s="8"/>
      <c r="L20" s="8"/>
      <c r="M20" s="8"/>
      <c r="N20" s="8"/>
      <c r="O20" s="8"/>
      <c r="P20" s="8">
        <v>1</v>
      </c>
      <c r="Q20" s="8"/>
      <c r="R20" s="27">
        <v>2</v>
      </c>
      <c r="S20" s="23">
        <v>5</v>
      </c>
      <c r="T20" s="32">
        <f>H20*H5+I20*I5+P20*P5+R20*R5+S20*S5</f>
        <v>0</v>
      </c>
      <c r="U20" s="28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</row>
    <row r="21" s="1" customFormat="1" customHeight="1" spans="1:40">
      <c r="A21" s="29" t="s">
        <v>39</v>
      </c>
      <c r="B21" s="30"/>
      <c r="C21" s="31"/>
      <c r="D21" s="8">
        <f t="shared" ref="D21:S21" si="3">SUM(D16:D20)</f>
        <v>1</v>
      </c>
      <c r="E21" s="8">
        <f t="shared" si="3"/>
        <v>21</v>
      </c>
      <c r="F21" s="8">
        <f t="shared" si="3"/>
        <v>3</v>
      </c>
      <c r="G21" s="8">
        <f t="shared" si="3"/>
        <v>1</v>
      </c>
      <c r="H21" s="8">
        <f t="shared" si="3"/>
        <v>2</v>
      </c>
      <c r="I21" s="8">
        <f t="shared" si="3"/>
        <v>14</v>
      </c>
      <c r="J21" s="8">
        <f t="shared" si="3"/>
        <v>0</v>
      </c>
      <c r="K21" s="8">
        <f t="shared" si="3"/>
        <v>31</v>
      </c>
      <c r="L21" s="8">
        <f t="shared" si="3"/>
        <v>4</v>
      </c>
      <c r="M21" s="8">
        <f t="shared" si="3"/>
        <v>0</v>
      </c>
      <c r="N21" s="8">
        <f t="shared" si="3"/>
        <v>3</v>
      </c>
      <c r="O21" s="8">
        <f t="shared" si="3"/>
        <v>0</v>
      </c>
      <c r="P21" s="8">
        <f t="shared" si="3"/>
        <v>1</v>
      </c>
      <c r="Q21" s="8">
        <f t="shared" si="3"/>
        <v>0</v>
      </c>
      <c r="R21" s="8">
        <f t="shared" si="3"/>
        <v>2</v>
      </c>
      <c r="S21" s="9">
        <f t="shared" si="3"/>
        <v>5</v>
      </c>
      <c r="T21" s="32">
        <f>SUM(D21:S21)</f>
        <v>88</v>
      </c>
      <c r="U21" s="27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</row>
    <row r="22" s="3" customFormat="1" customHeight="1" spans="1:40">
      <c r="A22" s="29" t="s">
        <v>20</v>
      </c>
      <c r="B22" s="30"/>
      <c r="C22" s="30"/>
      <c r="D22" s="9">
        <f t="shared" ref="D22:S22" si="4">D21*D5</f>
        <v>0</v>
      </c>
      <c r="E22" s="9">
        <f t="shared" si="4"/>
        <v>0</v>
      </c>
      <c r="F22" s="9">
        <f t="shared" si="4"/>
        <v>0</v>
      </c>
      <c r="G22" s="9">
        <f t="shared" si="4"/>
        <v>0</v>
      </c>
      <c r="H22" s="9">
        <f t="shared" si="4"/>
        <v>0</v>
      </c>
      <c r="I22" s="9">
        <f t="shared" si="4"/>
        <v>0</v>
      </c>
      <c r="J22" s="9">
        <f t="shared" si="4"/>
        <v>0</v>
      </c>
      <c r="K22" s="9">
        <f t="shared" si="4"/>
        <v>0</v>
      </c>
      <c r="L22" s="9">
        <f t="shared" si="4"/>
        <v>0</v>
      </c>
      <c r="M22" s="9">
        <f t="shared" si="4"/>
        <v>0</v>
      </c>
      <c r="N22" s="9">
        <f t="shared" si="4"/>
        <v>0</v>
      </c>
      <c r="O22" s="9">
        <f t="shared" si="4"/>
        <v>0</v>
      </c>
      <c r="P22" s="9">
        <f t="shared" si="4"/>
        <v>0</v>
      </c>
      <c r="Q22" s="9">
        <f t="shared" si="4"/>
        <v>0</v>
      </c>
      <c r="R22" s="9">
        <f t="shared" si="4"/>
        <v>0</v>
      </c>
      <c r="S22" s="9">
        <f t="shared" si="4"/>
        <v>0</v>
      </c>
      <c r="T22" s="9">
        <f>SUM(D22:S22)</f>
        <v>0</v>
      </c>
      <c r="U22" s="23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</row>
    <row r="23" customFormat="1" customHeight="1" spans="1:40">
      <c r="A23" s="8" t="s">
        <v>50</v>
      </c>
      <c r="B23" s="8" t="s">
        <v>51</v>
      </c>
      <c r="C23" s="8" t="s">
        <v>52</v>
      </c>
      <c r="D23" s="8"/>
      <c r="E23" s="8"/>
      <c r="F23" s="8"/>
      <c r="G23" s="8"/>
      <c r="H23" s="27"/>
      <c r="I23" s="27"/>
      <c r="J23" s="8"/>
      <c r="K23" s="8"/>
      <c r="L23" s="8">
        <v>1</v>
      </c>
      <c r="M23" s="8"/>
      <c r="N23" s="8">
        <v>1</v>
      </c>
      <c r="O23" s="8"/>
      <c r="P23" s="8">
        <v>1</v>
      </c>
      <c r="Q23" s="27"/>
      <c r="R23" s="8">
        <v>5</v>
      </c>
      <c r="S23" s="9">
        <v>11</v>
      </c>
      <c r="T23" s="9">
        <f>L23*L5+N23*N5+P23*P5+R23*R5+S23*S5</f>
        <v>0</v>
      </c>
      <c r="U23" s="24" t="s">
        <v>28</v>
      </c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</row>
    <row r="24" customFormat="1" customHeight="1" spans="1:40">
      <c r="A24" s="8"/>
      <c r="B24" s="8"/>
      <c r="C24" s="8" t="s">
        <v>53</v>
      </c>
      <c r="D24" s="8"/>
      <c r="E24" s="8"/>
      <c r="F24" s="8"/>
      <c r="G24" s="8"/>
      <c r="H24" s="27"/>
      <c r="I24" s="27">
        <v>1</v>
      </c>
      <c r="J24" s="8"/>
      <c r="K24" s="8"/>
      <c r="L24" s="8"/>
      <c r="M24" s="8"/>
      <c r="N24" s="8"/>
      <c r="O24" s="8"/>
      <c r="P24" s="8"/>
      <c r="Q24" s="27"/>
      <c r="R24" s="27"/>
      <c r="S24" s="23">
        <v>1</v>
      </c>
      <c r="T24" s="9">
        <f>I24*I5+S24*S5</f>
        <v>0</v>
      </c>
      <c r="U24" s="26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</row>
    <row r="25" customFormat="1" customHeight="1" spans="1:40">
      <c r="A25" s="8"/>
      <c r="B25" s="8"/>
      <c r="C25" s="8" t="s">
        <v>54</v>
      </c>
      <c r="D25" s="8"/>
      <c r="E25" s="8"/>
      <c r="F25" s="8"/>
      <c r="G25" s="8"/>
      <c r="H25" s="27"/>
      <c r="I25" s="27"/>
      <c r="J25" s="8"/>
      <c r="K25" s="8"/>
      <c r="L25" s="8">
        <v>1</v>
      </c>
      <c r="M25" s="8"/>
      <c r="N25" s="8">
        <v>1</v>
      </c>
      <c r="O25" s="8"/>
      <c r="P25" s="8"/>
      <c r="Q25" s="27"/>
      <c r="R25" s="27">
        <v>4</v>
      </c>
      <c r="S25" s="23">
        <v>9</v>
      </c>
      <c r="T25" s="9">
        <f>L25*L5+N25*N5+R25*R5+S25*S5</f>
        <v>0</v>
      </c>
      <c r="U25" s="26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</row>
    <row r="26" customFormat="1" customHeight="1" spans="1:40">
      <c r="A26" s="8"/>
      <c r="B26" s="8"/>
      <c r="C26" s="8" t="s">
        <v>55</v>
      </c>
      <c r="D26" s="8"/>
      <c r="E26" s="8"/>
      <c r="F26" s="8"/>
      <c r="G26" s="8"/>
      <c r="H26" s="27"/>
      <c r="I26" s="27"/>
      <c r="J26" s="8"/>
      <c r="K26" s="8"/>
      <c r="L26" s="8">
        <v>1</v>
      </c>
      <c r="M26" s="8"/>
      <c r="N26" s="8">
        <v>1</v>
      </c>
      <c r="O26" s="8"/>
      <c r="P26" s="8"/>
      <c r="Q26" s="27"/>
      <c r="R26" s="27">
        <v>6</v>
      </c>
      <c r="S26" s="23">
        <v>13</v>
      </c>
      <c r="T26" s="9">
        <f>L26*L5+N26*N5+R26*R5+S26*S5</f>
        <v>0</v>
      </c>
      <c r="U26" s="26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</row>
    <row r="27" customFormat="1" customHeight="1" spans="1:40">
      <c r="A27" s="8"/>
      <c r="B27" s="8"/>
      <c r="C27" s="8" t="s">
        <v>56</v>
      </c>
      <c r="D27" s="8"/>
      <c r="E27" s="8"/>
      <c r="F27" s="8"/>
      <c r="G27" s="8"/>
      <c r="H27" s="27"/>
      <c r="I27" s="27"/>
      <c r="J27" s="8"/>
      <c r="K27" s="8"/>
      <c r="L27" s="8"/>
      <c r="M27" s="8"/>
      <c r="N27" s="8"/>
      <c r="O27" s="8"/>
      <c r="P27" s="8"/>
      <c r="Q27" s="27"/>
      <c r="R27" s="27">
        <v>2</v>
      </c>
      <c r="S27" s="23">
        <v>4</v>
      </c>
      <c r="T27" s="9">
        <f>R27*R5+S27*S5</f>
        <v>0</v>
      </c>
      <c r="U27" s="26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</row>
    <row r="28" customFormat="1" customHeight="1" spans="1:40">
      <c r="A28" s="8"/>
      <c r="B28" s="8"/>
      <c r="C28" s="8" t="s">
        <v>57</v>
      </c>
      <c r="D28" s="8">
        <v>1</v>
      </c>
      <c r="E28" s="8">
        <v>4</v>
      </c>
      <c r="F28" s="8">
        <v>1</v>
      </c>
      <c r="G28" s="8">
        <v>1</v>
      </c>
      <c r="H28" s="27"/>
      <c r="I28" s="27"/>
      <c r="J28" s="8"/>
      <c r="K28" s="8">
        <v>5</v>
      </c>
      <c r="L28" s="8">
        <v>2</v>
      </c>
      <c r="M28" s="8"/>
      <c r="N28" s="8"/>
      <c r="O28" s="8"/>
      <c r="P28" s="8">
        <v>1</v>
      </c>
      <c r="Q28" s="27"/>
      <c r="R28" s="27"/>
      <c r="S28" s="23"/>
      <c r="T28" s="9">
        <f>D28*D5+E28*E5+F28*F5+G28*G5+K28*K5+L28*L5+P28*P5</f>
        <v>0</v>
      </c>
      <c r="U28" s="26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</row>
    <row r="29" customFormat="1" customHeight="1" spans="1:40">
      <c r="A29" s="8"/>
      <c r="B29" s="8"/>
      <c r="C29" s="8" t="s">
        <v>58</v>
      </c>
      <c r="D29" s="8"/>
      <c r="E29" s="8"/>
      <c r="F29" s="8"/>
      <c r="G29" s="8"/>
      <c r="H29" s="27"/>
      <c r="I29" s="27"/>
      <c r="J29" s="8"/>
      <c r="K29" s="8">
        <v>1</v>
      </c>
      <c r="L29" s="8"/>
      <c r="M29" s="8"/>
      <c r="N29" s="8"/>
      <c r="O29" s="8">
        <v>4</v>
      </c>
      <c r="P29" s="8"/>
      <c r="Q29" s="27"/>
      <c r="R29" s="27"/>
      <c r="S29" s="23"/>
      <c r="T29" s="9">
        <f>O29*O5+K29*K5</f>
        <v>0</v>
      </c>
      <c r="U29" s="26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</row>
    <row r="30" customFormat="1" customHeight="1" spans="1:40">
      <c r="A30" s="8"/>
      <c r="B30" s="8"/>
      <c r="C30" s="8" t="s">
        <v>59</v>
      </c>
      <c r="D30" s="8"/>
      <c r="E30" s="8"/>
      <c r="F30" s="8"/>
      <c r="G30" s="8"/>
      <c r="H30" s="27"/>
      <c r="I30" s="27"/>
      <c r="J30" s="8"/>
      <c r="K30" s="8">
        <v>2</v>
      </c>
      <c r="L30" s="8">
        <v>1</v>
      </c>
      <c r="M30" s="8"/>
      <c r="N30" s="8"/>
      <c r="O30" s="8"/>
      <c r="P30" s="8"/>
      <c r="Q30" s="27"/>
      <c r="R30" s="27"/>
      <c r="S30" s="23"/>
      <c r="T30" s="9">
        <f>K30*K5+L30*L5</f>
        <v>0</v>
      </c>
      <c r="U30" s="26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</row>
    <row r="31" customFormat="1" customHeight="1" spans="1:40">
      <c r="A31" s="8"/>
      <c r="B31" s="8" t="s">
        <v>60</v>
      </c>
      <c r="C31" s="8" t="s">
        <v>61</v>
      </c>
      <c r="D31" s="8"/>
      <c r="E31" s="8"/>
      <c r="F31" s="8"/>
      <c r="G31" s="8"/>
      <c r="H31" s="27">
        <v>1</v>
      </c>
      <c r="I31" s="27">
        <v>5</v>
      </c>
      <c r="J31" s="8"/>
      <c r="K31" s="8">
        <v>5</v>
      </c>
      <c r="L31" s="8">
        <v>1</v>
      </c>
      <c r="M31" s="8"/>
      <c r="N31" s="8"/>
      <c r="O31" s="27"/>
      <c r="P31" s="8"/>
      <c r="Q31" s="27"/>
      <c r="R31" s="27"/>
      <c r="S31" s="23"/>
      <c r="T31" s="9">
        <f>H31*H5+I31*I5+K31*K5+L31*L5</f>
        <v>0</v>
      </c>
      <c r="U31" s="26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</row>
    <row r="32" customFormat="1" customHeight="1" spans="1:40">
      <c r="A32" s="8"/>
      <c r="B32" s="8" t="s">
        <v>62</v>
      </c>
      <c r="C32" s="8" t="s">
        <v>63</v>
      </c>
      <c r="D32" s="8"/>
      <c r="E32" s="8"/>
      <c r="F32" s="8"/>
      <c r="G32" s="8"/>
      <c r="H32" s="27"/>
      <c r="I32" s="27">
        <v>6</v>
      </c>
      <c r="J32" s="8">
        <v>5</v>
      </c>
      <c r="K32" s="8"/>
      <c r="L32" s="8">
        <v>1</v>
      </c>
      <c r="M32" s="8"/>
      <c r="N32" s="8"/>
      <c r="O32" s="27"/>
      <c r="P32" s="8">
        <v>1</v>
      </c>
      <c r="Q32" s="27"/>
      <c r="R32" s="27"/>
      <c r="S32" s="23"/>
      <c r="T32" s="9">
        <f>H32*H5+I32*I5+J32*J5+L32*L5+P32*P5</f>
        <v>0</v>
      </c>
      <c r="U32" s="28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</row>
    <row r="33" s="1" customFormat="1" customHeight="1" spans="1:40">
      <c r="A33" s="29" t="s">
        <v>39</v>
      </c>
      <c r="B33" s="30"/>
      <c r="C33" s="31"/>
      <c r="D33" s="8">
        <f t="shared" ref="D33:S33" si="5">SUM(D23:D32)</f>
        <v>1</v>
      </c>
      <c r="E33" s="8">
        <f t="shared" si="5"/>
        <v>4</v>
      </c>
      <c r="F33" s="8">
        <f t="shared" si="5"/>
        <v>1</v>
      </c>
      <c r="G33" s="8">
        <f t="shared" si="5"/>
        <v>1</v>
      </c>
      <c r="H33" s="8">
        <f t="shared" si="5"/>
        <v>1</v>
      </c>
      <c r="I33" s="8">
        <f t="shared" si="5"/>
        <v>12</v>
      </c>
      <c r="J33" s="8">
        <f t="shared" si="5"/>
        <v>5</v>
      </c>
      <c r="K33" s="8">
        <f t="shared" si="5"/>
        <v>13</v>
      </c>
      <c r="L33" s="8">
        <f t="shared" si="5"/>
        <v>8</v>
      </c>
      <c r="M33" s="8">
        <f t="shared" si="5"/>
        <v>0</v>
      </c>
      <c r="N33" s="8">
        <f t="shared" si="5"/>
        <v>3</v>
      </c>
      <c r="O33" s="8">
        <f t="shared" si="5"/>
        <v>4</v>
      </c>
      <c r="P33" s="8">
        <f t="shared" si="5"/>
        <v>3</v>
      </c>
      <c r="Q33" s="8">
        <f t="shared" si="5"/>
        <v>0</v>
      </c>
      <c r="R33" s="8">
        <f t="shared" si="5"/>
        <v>17</v>
      </c>
      <c r="S33" s="9">
        <f t="shared" si="5"/>
        <v>38</v>
      </c>
      <c r="T33" s="32">
        <f>SUM(D33:S33)</f>
        <v>111</v>
      </c>
      <c r="U33" s="27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</row>
    <row r="34" s="1" customFormat="1" customHeight="1" spans="1:40">
      <c r="A34" s="29" t="s">
        <v>20</v>
      </c>
      <c r="B34" s="30"/>
      <c r="C34" s="30"/>
      <c r="D34" s="9">
        <f t="shared" ref="D34:S34" si="6">D5*D33</f>
        <v>0</v>
      </c>
      <c r="E34" s="9">
        <f t="shared" si="6"/>
        <v>0</v>
      </c>
      <c r="F34" s="9">
        <f t="shared" si="6"/>
        <v>0</v>
      </c>
      <c r="G34" s="9">
        <f t="shared" si="6"/>
        <v>0</v>
      </c>
      <c r="H34" s="9">
        <f t="shared" si="6"/>
        <v>0</v>
      </c>
      <c r="I34" s="9">
        <f t="shared" si="6"/>
        <v>0</v>
      </c>
      <c r="J34" s="9">
        <f t="shared" si="6"/>
        <v>0</v>
      </c>
      <c r="K34" s="9">
        <f t="shared" si="6"/>
        <v>0</v>
      </c>
      <c r="L34" s="9">
        <f t="shared" si="6"/>
        <v>0</v>
      </c>
      <c r="M34" s="9">
        <f t="shared" si="6"/>
        <v>0</v>
      </c>
      <c r="N34" s="9">
        <f t="shared" si="6"/>
        <v>0</v>
      </c>
      <c r="O34" s="9">
        <f t="shared" si="6"/>
        <v>0</v>
      </c>
      <c r="P34" s="9">
        <f t="shared" si="6"/>
        <v>0</v>
      </c>
      <c r="Q34" s="9">
        <f t="shared" si="6"/>
        <v>0</v>
      </c>
      <c r="R34" s="9">
        <f t="shared" si="6"/>
        <v>0</v>
      </c>
      <c r="S34" s="9">
        <f t="shared" si="6"/>
        <v>0</v>
      </c>
      <c r="T34" s="9">
        <f>SUM(D34:S34)</f>
        <v>0</v>
      </c>
      <c r="U34" s="23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</row>
    <row r="35" customFormat="1" customHeight="1" spans="1:40">
      <c r="A35" s="8" t="s">
        <v>64</v>
      </c>
      <c r="B35" s="8" t="s">
        <v>65</v>
      </c>
      <c r="C35" s="8" t="s">
        <v>66</v>
      </c>
      <c r="D35" s="8"/>
      <c r="E35" s="8">
        <v>5</v>
      </c>
      <c r="F35" s="8">
        <v>1</v>
      </c>
      <c r="G35" s="8"/>
      <c r="H35" s="27"/>
      <c r="I35" s="27"/>
      <c r="J35" s="8"/>
      <c r="K35" s="8">
        <v>5</v>
      </c>
      <c r="L35" s="8">
        <v>2</v>
      </c>
      <c r="M35" s="8"/>
      <c r="N35" s="8"/>
      <c r="O35" s="27"/>
      <c r="P35" s="8">
        <v>1</v>
      </c>
      <c r="Q35" s="27"/>
      <c r="R35" s="27"/>
      <c r="S35" s="23"/>
      <c r="T35" s="9">
        <f>E35*E5+F35*F5+K35*K5+L35*L5+P35*P5</f>
        <v>0</v>
      </c>
      <c r="U35" s="24" t="s">
        <v>28</v>
      </c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</row>
    <row r="36" customFormat="1" customHeight="1" spans="1:40">
      <c r="A36" s="8"/>
      <c r="B36" s="8"/>
      <c r="C36" s="8" t="s">
        <v>67</v>
      </c>
      <c r="D36" s="8">
        <v>1</v>
      </c>
      <c r="E36" s="8">
        <v>7</v>
      </c>
      <c r="F36" s="8">
        <v>1</v>
      </c>
      <c r="G36" s="8">
        <v>1</v>
      </c>
      <c r="H36" s="27"/>
      <c r="I36" s="27"/>
      <c r="J36" s="8"/>
      <c r="K36" s="8">
        <v>8</v>
      </c>
      <c r="L36" s="8">
        <v>1</v>
      </c>
      <c r="M36" s="8"/>
      <c r="N36" s="8"/>
      <c r="O36" s="27"/>
      <c r="P36" s="8">
        <v>1</v>
      </c>
      <c r="Q36" s="27">
        <v>1</v>
      </c>
      <c r="R36" s="27"/>
      <c r="S36" s="23"/>
      <c r="T36" s="9">
        <f>D36*D5+E36*E5+F36*F5+G36*G5+K36*K5+L36*L5+P36*P5+Q36*Q5</f>
        <v>0</v>
      </c>
      <c r="U36" s="26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</row>
    <row r="37" customFormat="1" customHeight="1" spans="1:40">
      <c r="A37" s="8"/>
      <c r="B37" s="8"/>
      <c r="C37" s="8" t="s">
        <v>68</v>
      </c>
      <c r="D37" s="8"/>
      <c r="E37" s="8">
        <v>4</v>
      </c>
      <c r="F37" s="8">
        <v>1</v>
      </c>
      <c r="G37" s="8"/>
      <c r="H37" s="27"/>
      <c r="I37" s="27"/>
      <c r="J37" s="8"/>
      <c r="K37" s="8">
        <v>5</v>
      </c>
      <c r="L37" s="8">
        <v>1</v>
      </c>
      <c r="M37" s="8"/>
      <c r="N37" s="8"/>
      <c r="O37" s="27"/>
      <c r="P37" s="8">
        <v>1</v>
      </c>
      <c r="Q37" s="27"/>
      <c r="R37" s="27"/>
      <c r="S37" s="23"/>
      <c r="T37" s="9">
        <f>E37*E5+F37*F5+K37*K5+L37*L5+P37*P5</f>
        <v>0</v>
      </c>
      <c r="U37" s="26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</row>
    <row r="38" customFormat="1" customHeight="1" spans="1:40">
      <c r="A38" s="8"/>
      <c r="B38" s="8"/>
      <c r="C38" s="8" t="s">
        <v>69</v>
      </c>
      <c r="D38" s="8"/>
      <c r="E38" s="8">
        <v>7</v>
      </c>
      <c r="F38" s="8">
        <v>1</v>
      </c>
      <c r="G38" s="8"/>
      <c r="H38" s="27"/>
      <c r="I38" s="27"/>
      <c r="J38" s="8"/>
      <c r="K38" s="8">
        <v>8</v>
      </c>
      <c r="L38" s="8">
        <v>1</v>
      </c>
      <c r="M38" s="8"/>
      <c r="N38" s="8"/>
      <c r="O38" s="27"/>
      <c r="P38" s="8">
        <v>1</v>
      </c>
      <c r="Q38" s="27"/>
      <c r="R38" s="27"/>
      <c r="S38" s="23"/>
      <c r="T38" s="9">
        <f>E38*E5+F38*F5+K38*K5+L38*L5+P38*P5</f>
        <v>0</v>
      </c>
      <c r="U38" s="26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</row>
    <row r="39" customFormat="1" customHeight="1" spans="1:40">
      <c r="A39" s="8"/>
      <c r="B39" s="8"/>
      <c r="C39" s="27" t="s">
        <v>70</v>
      </c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3"/>
      <c r="T39" s="9">
        <v>0</v>
      </c>
      <c r="U39" s="26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</row>
    <row r="40" customFormat="1" customHeight="1" spans="1:40">
      <c r="A40" s="8"/>
      <c r="B40" s="8" t="s">
        <v>36</v>
      </c>
      <c r="C40" s="8" t="s">
        <v>71</v>
      </c>
      <c r="D40" s="8"/>
      <c r="E40" s="8">
        <v>2</v>
      </c>
      <c r="F40" s="8">
        <v>1</v>
      </c>
      <c r="G40" s="8"/>
      <c r="H40" s="27"/>
      <c r="I40" s="27"/>
      <c r="J40" s="8"/>
      <c r="K40" s="8">
        <v>3</v>
      </c>
      <c r="L40" s="8">
        <v>1</v>
      </c>
      <c r="M40" s="8"/>
      <c r="N40" s="8"/>
      <c r="O40" s="27"/>
      <c r="P40" s="8">
        <v>1</v>
      </c>
      <c r="Q40" s="27"/>
      <c r="R40" s="27"/>
      <c r="S40" s="23"/>
      <c r="T40" s="9">
        <f>E40*E5+F40*F5+K40*K5+L40*L5+P40*P5</f>
        <v>0</v>
      </c>
      <c r="U40" s="28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</row>
    <row r="41" s="1" customFormat="1" customHeight="1" spans="1:40">
      <c r="A41" s="29" t="s">
        <v>39</v>
      </c>
      <c r="B41" s="30"/>
      <c r="C41" s="31"/>
      <c r="D41" s="8">
        <f t="shared" ref="D41:S41" si="7">SUM(D35:D40)</f>
        <v>1</v>
      </c>
      <c r="E41" s="8">
        <f t="shared" si="7"/>
        <v>25</v>
      </c>
      <c r="F41" s="8">
        <f t="shared" si="7"/>
        <v>5</v>
      </c>
      <c r="G41" s="8">
        <f t="shared" si="7"/>
        <v>1</v>
      </c>
      <c r="H41" s="8">
        <f t="shared" si="7"/>
        <v>0</v>
      </c>
      <c r="I41" s="8">
        <f t="shared" si="7"/>
        <v>0</v>
      </c>
      <c r="J41" s="8">
        <f t="shared" si="7"/>
        <v>0</v>
      </c>
      <c r="K41" s="8">
        <f t="shared" si="7"/>
        <v>29</v>
      </c>
      <c r="L41" s="8">
        <f t="shared" si="7"/>
        <v>6</v>
      </c>
      <c r="M41" s="8">
        <f t="shared" si="7"/>
        <v>0</v>
      </c>
      <c r="N41" s="8">
        <f t="shared" si="7"/>
        <v>0</v>
      </c>
      <c r="O41" s="8">
        <f t="shared" si="7"/>
        <v>0</v>
      </c>
      <c r="P41" s="8">
        <f t="shared" si="7"/>
        <v>5</v>
      </c>
      <c r="Q41" s="8">
        <f t="shared" si="7"/>
        <v>1</v>
      </c>
      <c r="R41" s="8">
        <f t="shared" si="7"/>
        <v>0</v>
      </c>
      <c r="S41" s="9">
        <f t="shared" si="7"/>
        <v>0</v>
      </c>
      <c r="T41" s="32">
        <f>SUM(D41:S41)</f>
        <v>73</v>
      </c>
      <c r="U41" s="27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</row>
    <row r="42" s="3" customFormat="1" customHeight="1" spans="1:40">
      <c r="A42" s="29" t="s">
        <v>20</v>
      </c>
      <c r="B42" s="30"/>
      <c r="C42" s="30"/>
      <c r="D42" s="9">
        <f t="shared" ref="D42:S42" si="8">D41*D5</f>
        <v>0</v>
      </c>
      <c r="E42" s="9">
        <f t="shared" si="8"/>
        <v>0</v>
      </c>
      <c r="F42" s="9">
        <f t="shared" si="8"/>
        <v>0</v>
      </c>
      <c r="G42" s="9">
        <f t="shared" si="8"/>
        <v>0</v>
      </c>
      <c r="H42" s="9">
        <f t="shared" si="8"/>
        <v>0</v>
      </c>
      <c r="I42" s="9">
        <f t="shared" si="8"/>
        <v>0</v>
      </c>
      <c r="J42" s="9">
        <f t="shared" si="8"/>
        <v>0</v>
      </c>
      <c r="K42" s="9">
        <f t="shared" si="8"/>
        <v>0</v>
      </c>
      <c r="L42" s="9">
        <f t="shared" si="8"/>
        <v>0</v>
      </c>
      <c r="M42" s="9">
        <f t="shared" si="8"/>
        <v>0</v>
      </c>
      <c r="N42" s="9">
        <f t="shared" si="8"/>
        <v>0</v>
      </c>
      <c r="O42" s="9">
        <f t="shared" si="8"/>
        <v>0</v>
      </c>
      <c r="P42" s="9">
        <f t="shared" si="8"/>
        <v>0</v>
      </c>
      <c r="Q42" s="9">
        <f t="shared" si="8"/>
        <v>0</v>
      </c>
      <c r="R42" s="9">
        <f t="shared" si="8"/>
        <v>0</v>
      </c>
      <c r="S42" s="9">
        <f t="shared" si="8"/>
        <v>0</v>
      </c>
      <c r="T42" s="31">
        <f>SUM(D42:S42)</f>
        <v>0</v>
      </c>
      <c r="U42" s="23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</row>
    <row r="43" customFormat="1" customHeight="1" spans="1:40">
      <c r="A43" s="8" t="s">
        <v>72</v>
      </c>
      <c r="B43" s="27" t="s">
        <v>73</v>
      </c>
      <c r="C43" s="27" t="s">
        <v>74</v>
      </c>
      <c r="D43" s="27"/>
      <c r="E43" s="27">
        <v>22</v>
      </c>
      <c r="F43" s="27">
        <v>1</v>
      </c>
      <c r="G43" s="27"/>
      <c r="H43" s="27">
        <v>1</v>
      </c>
      <c r="I43" s="27">
        <v>2</v>
      </c>
      <c r="J43" s="27">
        <v>2</v>
      </c>
      <c r="K43" s="27">
        <v>21</v>
      </c>
      <c r="L43" s="27">
        <v>7</v>
      </c>
      <c r="M43" s="27"/>
      <c r="N43" s="27">
        <v>3</v>
      </c>
      <c r="O43" s="27"/>
      <c r="P43" s="27">
        <v>1</v>
      </c>
      <c r="Q43" s="27"/>
      <c r="R43" s="27"/>
      <c r="S43" s="23"/>
      <c r="T43" s="9">
        <f>E43*E5+F43*F5+H43*H5+I43*I5+J43*J5+K43*K5+L43*L5+N43*N5+P43*P5</f>
        <v>0</v>
      </c>
      <c r="U43" s="24" t="s">
        <v>28</v>
      </c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</row>
    <row r="44" customFormat="1" customHeight="1" spans="1:40">
      <c r="A44" s="8"/>
      <c r="B44" s="27"/>
      <c r="C44" s="27" t="s">
        <v>75</v>
      </c>
      <c r="D44" s="27"/>
      <c r="E44" s="27">
        <v>4</v>
      </c>
      <c r="F44" s="27"/>
      <c r="G44" s="27"/>
      <c r="H44" s="27"/>
      <c r="I44" s="27"/>
      <c r="J44" s="27"/>
      <c r="K44" s="27">
        <v>4</v>
      </c>
      <c r="L44" s="27"/>
      <c r="M44" s="27"/>
      <c r="N44" s="27"/>
      <c r="O44" s="27"/>
      <c r="P44" s="27"/>
      <c r="Q44" s="27"/>
      <c r="R44" s="27"/>
      <c r="S44" s="23"/>
      <c r="T44" s="9">
        <f>E44*E5+K44*K5</f>
        <v>0</v>
      </c>
      <c r="U44" s="26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</row>
    <row r="45" customFormat="1" customHeight="1" spans="1:40">
      <c r="A45" s="8"/>
      <c r="B45" s="27"/>
      <c r="C45" s="27" t="s">
        <v>76</v>
      </c>
      <c r="D45" s="27"/>
      <c r="E45" s="27">
        <v>3</v>
      </c>
      <c r="F45" s="27"/>
      <c r="G45" s="27"/>
      <c r="H45" s="27"/>
      <c r="I45" s="27"/>
      <c r="J45" s="27"/>
      <c r="K45" s="27"/>
      <c r="L45" s="27"/>
      <c r="M45" s="27"/>
      <c r="N45" s="27"/>
      <c r="O45" s="27">
        <v>3</v>
      </c>
      <c r="P45" s="27"/>
      <c r="Q45" s="27"/>
      <c r="R45" s="27"/>
      <c r="S45" s="23"/>
      <c r="T45" s="9">
        <f>E45*E5+O45*O5</f>
        <v>0</v>
      </c>
      <c r="U45" s="26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</row>
    <row r="46" customFormat="1" customHeight="1" spans="1:40">
      <c r="A46" s="8"/>
      <c r="B46" s="27" t="s">
        <v>77</v>
      </c>
      <c r="C46" s="27" t="s">
        <v>78</v>
      </c>
      <c r="D46" s="27"/>
      <c r="E46" s="27">
        <v>7</v>
      </c>
      <c r="F46" s="27">
        <v>1</v>
      </c>
      <c r="G46" s="27"/>
      <c r="H46" s="27"/>
      <c r="I46" s="27"/>
      <c r="J46" s="27"/>
      <c r="K46" s="27">
        <v>8</v>
      </c>
      <c r="L46" s="27">
        <v>1</v>
      </c>
      <c r="M46" s="27"/>
      <c r="N46" s="27"/>
      <c r="O46" s="27"/>
      <c r="P46" s="27">
        <v>1</v>
      </c>
      <c r="Q46" s="27"/>
      <c r="R46" s="27"/>
      <c r="S46" s="23"/>
      <c r="T46" s="9">
        <f>E46*E5+F46*F5+K46*K5+L46*L5+P46*P5</f>
        <v>0</v>
      </c>
      <c r="U46" s="26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</row>
    <row r="47" customFormat="1" customHeight="1" spans="1:40">
      <c r="A47" s="8"/>
      <c r="B47" s="27" t="s">
        <v>79</v>
      </c>
      <c r="C47" s="27" t="s">
        <v>80</v>
      </c>
      <c r="D47" s="27">
        <v>1</v>
      </c>
      <c r="E47" s="27">
        <v>5</v>
      </c>
      <c r="F47" s="27">
        <v>1</v>
      </c>
      <c r="G47" s="27">
        <v>1</v>
      </c>
      <c r="H47" s="27"/>
      <c r="I47" s="27"/>
      <c r="J47" s="27"/>
      <c r="K47" s="27">
        <v>1</v>
      </c>
      <c r="L47" s="27">
        <v>1</v>
      </c>
      <c r="M47" s="27"/>
      <c r="N47" s="27"/>
      <c r="O47" s="27">
        <v>7</v>
      </c>
      <c r="P47" s="27"/>
      <c r="Q47" s="27"/>
      <c r="R47" s="27"/>
      <c r="S47" s="23"/>
      <c r="T47" s="9">
        <f>D47*D5+E47*E5+F47*F5+G47*G5+K47*K5+L47*L5+O47*O5</f>
        <v>0</v>
      </c>
      <c r="U47" s="26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</row>
    <row r="48" customFormat="1" customHeight="1" spans="1:40">
      <c r="A48" s="8"/>
      <c r="B48" s="27" t="s">
        <v>44</v>
      </c>
      <c r="C48" s="27" t="s">
        <v>81</v>
      </c>
      <c r="D48" s="27"/>
      <c r="E48" s="27"/>
      <c r="F48" s="27"/>
      <c r="G48" s="27"/>
      <c r="H48" s="27">
        <v>1</v>
      </c>
      <c r="I48" s="27">
        <v>7</v>
      </c>
      <c r="J48" s="27">
        <v>7</v>
      </c>
      <c r="K48" s="27"/>
      <c r="L48" s="27">
        <v>1</v>
      </c>
      <c r="M48" s="27"/>
      <c r="N48" s="27"/>
      <c r="O48" s="27"/>
      <c r="P48" s="27">
        <v>1</v>
      </c>
      <c r="Q48" s="27"/>
      <c r="R48" s="27"/>
      <c r="S48" s="23"/>
      <c r="T48" s="9">
        <f>H48*H5+I48*I5+J48*J5+L48*L5+P48*P5</f>
        <v>0</v>
      </c>
      <c r="U48" s="26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</row>
    <row r="49" customFormat="1" customHeight="1" spans="1:40">
      <c r="A49" s="8"/>
      <c r="B49" s="27" t="s">
        <v>82</v>
      </c>
      <c r="C49" s="27" t="s">
        <v>83</v>
      </c>
      <c r="D49" s="27"/>
      <c r="E49" s="27">
        <v>6</v>
      </c>
      <c r="F49" s="27">
        <v>1</v>
      </c>
      <c r="G49" s="27"/>
      <c r="H49" s="27"/>
      <c r="I49" s="27"/>
      <c r="J49" s="27">
        <v>1</v>
      </c>
      <c r="K49" s="27">
        <v>7</v>
      </c>
      <c r="L49" s="27"/>
      <c r="M49" s="27"/>
      <c r="N49" s="27"/>
      <c r="O49" s="27"/>
      <c r="P49" s="27">
        <v>1</v>
      </c>
      <c r="Q49" s="27"/>
      <c r="R49" s="27"/>
      <c r="S49" s="23"/>
      <c r="T49" s="9">
        <f>E49*E5+F49*F5+J49*J5+K49*K5+P49*P5</f>
        <v>0</v>
      </c>
      <c r="U49" s="26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</row>
    <row r="50" customFormat="1" customHeight="1" spans="1:40">
      <c r="A50" s="8"/>
      <c r="B50" s="27" t="s">
        <v>84</v>
      </c>
      <c r="C50" s="27" t="s">
        <v>85</v>
      </c>
      <c r="D50" s="27">
        <v>1</v>
      </c>
      <c r="E50" s="27">
        <v>5</v>
      </c>
      <c r="F50" s="27">
        <v>1</v>
      </c>
      <c r="G50" s="27">
        <v>1</v>
      </c>
      <c r="H50" s="27"/>
      <c r="I50" s="27"/>
      <c r="J50" s="27"/>
      <c r="K50" s="27"/>
      <c r="L50" s="27">
        <v>1</v>
      </c>
      <c r="M50" s="27"/>
      <c r="N50" s="27"/>
      <c r="O50" s="27">
        <v>6</v>
      </c>
      <c r="P50" s="27">
        <v>1</v>
      </c>
      <c r="Q50" s="27"/>
      <c r="R50" s="27"/>
      <c r="S50" s="23"/>
      <c r="T50" s="9">
        <f>D50*D5+E50*E5+F50*F5+G50*G5+L50*L5+O50*O5+P50*P5</f>
        <v>0</v>
      </c>
      <c r="U50" s="28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</row>
    <row r="51" s="1" customFormat="1" customHeight="1" spans="1:40">
      <c r="A51" s="29" t="s">
        <v>39</v>
      </c>
      <c r="B51" s="30"/>
      <c r="C51" s="31"/>
      <c r="D51" s="27">
        <f t="shared" ref="D51:S51" si="9">SUM(D43:D50)</f>
        <v>2</v>
      </c>
      <c r="E51" s="27">
        <f t="shared" si="9"/>
        <v>52</v>
      </c>
      <c r="F51" s="27">
        <f t="shared" si="9"/>
        <v>5</v>
      </c>
      <c r="G51" s="27">
        <f t="shared" si="9"/>
        <v>2</v>
      </c>
      <c r="H51" s="27">
        <f t="shared" si="9"/>
        <v>2</v>
      </c>
      <c r="I51" s="27">
        <f t="shared" si="9"/>
        <v>9</v>
      </c>
      <c r="J51" s="27">
        <f t="shared" si="9"/>
        <v>10</v>
      </c>
      <c r="K51" s="27">
        <f t="shared" si="9"/>
        <v>41</v>
      </c>
      <c r="L51" s="27">
        <f t="shared" si="9"/>
        <v>11</v>
      </c>
      <c r="M51" s="27">
        <f t="shared" si="9"/>
        <v>0</v>
      </c>
      <c r="N51" s="27">
        <f t="shared" si="9"/>
        <v>3</v>
      </c>
      <c r="O51" s="27">
        <f t="shared" si="9"/>
        <v>16</v>
      </c>
      <c r="P51" s="27">
        <f t="shared" si="9"/>
        <v>5</v>
      </c>
      <c r="Q51" s="27">
        <f t="shared" si="9"/>
        <v>0</v>
      </c>
      <c r="R51" s="27">
        <f t="shared" si="9"/>
        <v>0</v>
      </c>
      <c r="S51" s="23">
        <f t="shared" si="9"/>
        <v>0</v>
      </c>
      <c r="T51" s="32">
        <f>SUM(D51:S51)</f>
        <v>158</v>
      </c>
      <c r="U51" s="23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</row>
    <row r="52" s="3" customFormat="1" customHeight="1" spans="1:40">
      <c r="A52" s="29" t="s">
        <v>20</v>
      </c>
      <c r="B52" s="30"/>
      <c r="C52" s="30"/>
      <c r="D52" s="9">
        <f t="shared" ref="D52:S52" si="10">D51*D5</f>
        <v>0</v>
      </c>
      <c r="E52" s="9">
        <f t="shared" si="10"/>
        <v>0</v>
      </c>
      <c r="F52" s="9">
        <f t="shared" si="10"/>
        <v>0</v>
      </c>
      <c r="G52" s="9">
        <f t="shared" si="10"/>
        <v>0</v>
      </c>
      <c r="H52" s="9">
        <f t="shared" si="10"/>
        <v>0</v>
      </c>
      <c r="I52" s="9">
        <f t="shared" si="10"/>
        <v>0</v>
      </c>
      <c r="J52" s="9">
        <f t="shared" si="10"/>
        <v>0</v>
      </c>
      <c r="K52" s="9">
        <f t="shared" si="10"/>
        <v>0</v>
      </c>
      <c r="L52" s="9">
        <f t="shared" si="10"/>
        <v>0</v>
      </c>
      <c r="M52" s="9">
        <f t="shared" si="10"/>
        <v>0</v>
      </c>
      <c r="N52" s="9">
        <f t="shared" si="10"/>
        <v>0</v>
      </c>
      <c r="O52" s="9">
        <f t="shared" si="10"/>
        <v>0</v>
      </c>
      <c r="P52" s="9">
        <f t="shared" si="10"/>
        <v>0</v>
      </c>
      <c r="Q52" s="9">
        <f t="shared" si="10"/>
        <v>0</v>
      </c>
      <c r="R52" s="9">
        <f t="shared" si="10"/>
        <v>0</v>
      </c>
      <c r="S52" s="9">
        <f t="shared" si="10"/>
        <v>0</v>
      </c>
      <c r="T52" s="9">
        <f>SUM(D52:S52)</f>
        <v>0</v>
      </c>
      <c r="U52" s="23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</row>
    <row r="53" s="3" customFormat="1" customHeight="1" spans="1:40">
      <c r="A53" s="33" t="s">
        <v>86</v>
      </c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4">
        <f>T15+T22+T34+T42+T52</f>
        <v>0</v>
      </c>
      <c r="U53" s="33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</row>
    <row r="54" s="1" customFormat="1" customHeight="1" spans="1:40">
      <c r="A54" s="33" t="s">
        <v>87</v>
      </c>
      <c r="B54" s="33"/>
      <c r="C54" s="33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3"/>
      <c r="T54" s="34">
        <f>T53*2</f>
        <v>0</v>
      </c>
      <c r="U54" s="35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</row>
    <row r="55" ht="57" customHeight="1" spans="1:40">
      <c r="A55" s="36" t="s">
        <v>88</v>
      </c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</row>
  </sheetData>
  <protectedRanges>
    <protectedRange sqref="A6" name="区域1"/>
  </protectedRanges>
  <mergeCells count="35">
    <mergeCell ref="A1:U1"/>
    <mergeCell ref="A3:C3"/>
    <mergeCell ref="A4:C4"/>
    <mergeCell ref="A5:C5"/>
    <mergeCell ref="A14:C14"/>
    <mergeCell ref="A15:C15"/>
    <mergeCell ref="A21:C21"/>
    <mergeCell ref="A22:C22"/>
    <mergeCell ref="A33:C33"/>
    <mergeCell ref="A34:C34"/>
    <mergeCell ref="A41:C41"/>
    <mergeCell ref="A42:C42"/>
    <mergeCell ref="A51:C51"/>
    <mergeCell ref="A52:C52"/>
    <mergeCell ref="A53:C53"/>
    <mergeCell ref="A54:C54"/>
    <mergeCell ref="A55:U55"/>
    <mergeCell ref="A6:A13"/>
    <mergeCell ref="A16:A20"/>
    <mergeCell ref="A23:A32"/>
    <mergeCell ref="A35:A40"/>
    <mergeCell ref="A43:A50"/>
    <mergeCell ref="B7:B10"/>
    <mergeCell ref="B12:B13"/>
    <mergeCell ref="B16:B17"/>
    <mergeCell ref="B23:B30"/>
    <mergeCell ref="B35:B39"/>
    <mergeCell ref="B43:B45"/>
    <mergeCell ref="T2:T5"/>
    <mergeCell ref="U2:U5"/>
    <mergeCell ref="U6:U13"/>
    <mergeCell ref="U16:U19"/>
    <mergeCell ref="U23:U32"/>
    <mergeCell ref="U35:U40"/>
    <mergeCell ref="U43:U50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0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Kevin</cp:lastModifiedBy>
  <dcterms:created xsi:type="dcterms:W3CDTF">2006-09-16T00:00:00Z</dcterms:created>
  <dcterms:modified xsi:type="dcterms:W3CDTF">2025-12-17T08:28:41Z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12A77EEE0058491E81E46B9078E42542_13</vt:lpwstr>
  </property>
  <property fmtid="{D5CDD505-2E9C-101B-9397-08002B2CF9AE}" pid="3" name="KSOProductBuildVer">
    <vt:lpwstr>2052-12.1.0.23542</vt:lpwstr>
  </property>
  <property fmtid="{D5CDD505-2E9C-101B-9397-08002B2CF9AE}" pid="4" name="CalculationRule">
    <vt:i4>0</vt:i4>
  </property>
  <property fmtid="{D5CDD505-2E9C-101B-9397-08002B2CF9AE}" pid="5" name="KSOReadingLayout">
    <vt:bool>true</vt:bool>
  </property>
</Properties>
</file>