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7750"/>
  </bookViews>
  <sheets>
    <sheet name="汇总表" sheetId="2" r:id="rId1"/>
    <sheet name="北区水配房消防工程" sheetId="5" r:id="rId2"/>
    <sheet name="南区水配房消防工程" sheetId="3" r:id="rId3"/>
    <sheet name="北区综合楼消防工程" sheetId="6" r:id="rId4"/>
    <sheet name="南区综合楼消防工程" sheetId="7" r:id="rId5"/>
  </sheets>
  <definedNames>
    <definedName name="_xlnm.Print_Area" localSheetId="3">北区综合楼消防工程!$A$1:$O$194</definedName>
  </definedNames>
  <calcPr calcId="144525"/>
  <oleSize ref="A1"/>
</workbook>
</file>

<file path=xl/sharedStrings.xml><?xml version="1.0" encoding="utf-8"?>
<sst xmlns="http://schemas.openxmlformats.org/spreadsheetml/2006/main" count="1983" uniqueCount="910">
  <si>
    <t>建设项目招标控制价汇总表</t>
  </si>
  <si>
    <t>工程名称：龙溪河服务区消防工程</t>
  </si>
  <si>
    <t>序号</t>
  </si>
  <si>
    <t>单项工程名称</t>
  </si>
  <si>
    <t>限价</t>
  </si>
  <si>
    <t>报价</t>
  </si>
  <si>
    <t>其    中</t>
  </si>
  <si>
    <t>金额（元）</t>
  </si>
  <si>
    <t>下浮比例（%）</t>
  </si>
  <si>
    <t>暂估价
(元)</t>
  </si>
  <si>
    <t>安全文明
施工费
(元)</t>
  </si>
  <si>
    <t>规 费
(元)</t>
  </si>
  <si>
    <t>1</t>
  </si>
  <si>
    <t>北区水配房消防工程</t>
  </si>
  <si>
    <t>2</t>
  </si>
  <si>
    <t>北区综合楼消防工程</t>
  </si>
  <si>
    <t>3</t>
  </si>
  <si>
    <t>南区水配房消防工程</t>
  </si>
  <si>
    <t>4</t>
  </si>
  <si>
    <t>南区综合楼消防工程</t>
  </si>
  <si>
    <t>合 计</t>
  </si>
  <si>
    <t>注：本表适用于建设项目招标控制价或投标报价的汇总。暂估价包括分部分项工程中的暂估价和专业工程暂估价。</t>
  </si>
  <si>
    <t>分部分项工程项目清单计价表</t>
  </si>
  <si>
    <t>工程名称：北区水配房消防工程</t>
  </si>
  <si>
    <t>项目编码</t>
  </si>
  <si>
    <t>项目名称</t>
  </si>
  <si>
    <t>项目特征</t>
  </si>
  <si>
    <t>计量单位</t>
  </si>
  <si>
    <t>工程量</t>
  </si>
  <si>
    <t>限价（元）</t>
  </si>
  <si>
    <t>报价（元）</t>
  </si>
  <si>
    <t>综合单价</t>
  </si>
  <si>
    <t>合价</t>
  </si>
  <si>
    <t>单价</t>
  </si>
  <si>
    <t>火灾自动报警系统</t>
  </si>
  <si>
    <t>030904001007</t>
  </si>
  <si>
    <t>智能感烟探测器</t>
  </si>
  <si>
    <t>[项目特征]
1.名称:智能感烟探测器
2.规格:JTY-LZ-3100
3.线制:满足设计及规范要求
4.类型:满足设计及规范要求
[工作内容]
1.底座安装
2.探头安装
3.校接线
4.编码
5.探测器调试</t>
  </si>
  <si>
    <t>个</t>
  </si>
  <si>
    <t>030904001008</t>
  </si>
  <si>
    <t>智能感温探测器</t>
  </si>
  <si>
    <t>[项目特征]
1.名称:智能感温探测器
2.规格:JTW-ZD-3100
3.线制:满足设计及规范要求
4.类型:满足设计及规范要求
[工作内容]
1.底座安装
2.探头安装
3.校接线
4.编码
5.探测器调试</t>
  </si>
  <si>
    <t>030904001009</t>
  </si>
  <si>
    <t>可燃气体探测器</t>
  </si>
  <si>
    <t>[项目特征]
1.名称:可燃气体探测器
2.线制:满足设计及规范要求
3.类型:满足设计及规范要求
[工作内容]
1.底座安装
2.探头安装
3.校接线
4.编码
5.探测器调试</t>
  </si>
  <si>
    <t>030904008015</t>
  </si>
  <si>
    <t>总线短路隔离器</t>
  </si>
  <si>
    <t>[项目特征]
1.名称:总线短路隔离器
2.规格:TX3219
3.类型:满足设计及规范要求
4.输出形式:满足设计及规范要求
[工作内容]
1.安装
2.校接线
3.编码
4.调试</t>
  </si>
  <si>
    <t>030904005003</t>
  </si>
  <si>
    <t>编码声光警报器</t>
  </si>
  <si>
    <t>[项目特征]
1.名称:编码声光警报器
2.规格:TX3301
[工作内容]
1.安装
2.校接线
3.编码
4.调试</t>
  </si>
  <si>
    <t>030904003005</t>
  </si>
  <si>
    <t>手动火灾报警按钮(带电话插孔)</t>
  </si>
  <si>
    <t>[项目特征]
1.名称:手动火灾报警按钮(带电话插孔)
2.规格:J-SAP-M-TX3140
[工作内容]
1.安装
2.校接线
3.编码
4.调试</t>
  </si>
  <si>
    <t>030904003006</t>
  </si>
  <si>
    <t>紧急启停按钮</t>
  </si>
  <si>
    <t>[项目特征]
1.名称:紧急启停按钮
[工作内容]
1.安装
2.校接线
3.编码
4.调试</t>
  </si>
  <si>
    <t>030412004011</t>
  </si>
  <si>
    <t>气体释放指示灯</t>
  </si>
  <si>
    <t>[项目特征]
1.名称:气体释放指示灯
2.安装形式:详设计
[工作内容]
1.本体安装</t>
  </si>
  <si>
    <t>套</t>
  </si>
  <si>
    <t>030904007003</t>
  </si>
  <si>
    <t>火灾警报扬声器(阻燃型)</t>
  </si>
  <si>
    <t>[项目特征]
1.名称:火灾警报扬声器(阻燃型)
2.功率:TX3354,3W
3.安装方式:吸顶安装
[工作内容]
1.安装
2.校接线
3.编码
4.调试</t>
  </si>
  <si>
    <t>080603009003</t>
  </si>
  <si>
    <t>消防电话分机</t>
  </si>
  <si>
    <t>[项目特征]
1.名称:消防电话分机
2.规格:TS-100A
[工作内容]
1.安装、调试
2.连接
3.运输</t>
  </si>
  <si>
    <t>台</t>
  </si>
  <si>
    <t>030904008016</t>
  </si>
  <si>
    <t>接线端子箱</t>
  </si>
  <si>
    <t>[项目特征]
1.名称:接线端子箱
2.规格:满足设计及规范要求
3.类型:满足设计及规范要求
[工作内容]
1.安装
2.校接线
3.编码
4.调试</t>
  </si>
  <si>
    <t>030904008017</t>
  </si>
  <si>
    <t>广播专用切换模块</t>
  </si>
  <si>
    <t>[项目特征]
1.名称:广播专用切换模块
2.规格:TX3214
3.类型:满足设计及规范要求
4.输出形式:满足设计及规范要求
[工作内容]
1.安装
2.校接线
3.编码
4.调试</t>
  </si>
  <si>
    <t>030411004033</t>
  </si>
  <si>
    <t>报警线 WDZBN-RYS-2x1.5</t>
  </si>
  <si>
    <t>[项目特征]
1.名称:报警线
2.型号、规格及材质:WDZBN-RYS-2x1.5
3.配线部位:管内穿线
4.配线线制:满足设计及规范要求
[工作内容]
1.配线
2.支持体(夹板、绝缘子、槽板等)安装</t>
  </si>
  <si>
    <t>m</t>
  </si>
  <si>
    <t>030411004034</t>
  </si>
  <si>
    <t>电源线 WDZBN-RBY-4（管内穿线）</t>
  </si>
  <si>
    <t>[项目特征]
1.名称:电源线
2.型号、规格及材质:WDZBN-RBY-4
3.配线部位:管内穿线
4.配线线制:满足设计及规范要求
[工作内容]
1.配线
2.支持体(夹板、绝缘子、槽板等)安装</t>
  </si>
  <si>
    <t>030411004035</t>
  </si>
  <si>
    <t>电源线 WDZBN-RBY-2.5（管内穿线）</t>
  </si>
  <si>
    <t>[项目特征]
1.名称:电源线
2.型号、规格及材质:WDZBN-RBY-2.5
3.配线部位:管内穿线
4.配线线制:满足设计及规范要求
[工作内容]
1.配线
2.支持体(夹板、绝缘子、槽板等)安装</t>
  </si>
  <si>
    <t>030411004036</t>
  </si>
  <si>
    <t>消防广播线 WDZBN-BYJ-1.5（管内穿线）</t>
  </si>
  <si>
    <t>[项目特征]
1.名称:消防广播线
2.型号、规格及材质: WDZBN-BYJ-1.5
3.配线部位:管内穿线
4.配线线制:满足设计及规范要求
[工作内容]
1.配线
2.支持体(夹板、绝缘子、槽板等)安装</t>
  </si>
  <si>
    <t>030411004037</t>
  </si>
  <si>
    <t>电话线 WDZBN-RYVP-2x1.5</t>
  </si>
  <si>
    <t>[项目特征]
1.名称:电话线 
2.型号、规格及材质:WDZBN-RYVP-2x1.5
3.配线部位:管内穿线
4.配线线制:满足设计及规范要求
[工作内容]
1.配线
2.支持体(夹板、绝缘子、槽板等)安装</t>
  </si>
  <si>
    <t>030411004038</t>
  </si>
  <si>
    <t>手动控制线 WDZBN-KYV-7x1.5</t>
  </si>
  <si>
    <t>[项目特征]
1.名称:手动控制线
2.配线形式:管内穿线
3.型号:WDZBN-KYV-7x1.5
[工作内容]
1.配线
2.钢索架设(拉紧装置安装)
3.支持体(夹板、绝缘子、槽板等)安装</t>
  </si>
  <si>
    <t>030411001016</t>
  </si>
  <si>
    <t>配管 KBG16</t>
  </si>
  <si>
    <t>[项目特征]
1.名称:配管
2.材质、规格:KBG16
3.敷设方式:暗敷
4.接地要求:满足设计及规范要求
[工作内容]
1.电线管路敷设
2.砖墙开沟槽
3.接地</t>
  </si>
  <si>
    <t>030411001017</t>
  </si>
  <si>
    <t>配管 KBG20</t>
  </si>
  <si>
    <t>[项目特征]
1.名称:配管
2.材质、规格:KBG20
3.敷设方式:暗敷
4.接地要求:满足设计及规范要求
[工作内容]
1.电线管路敷设
2.砖墙开沟槽
3.接地</t>
  </si>
  <si>
    <t>030411001018</t>
  </si>
  <si>
    <t>配管 KBG25</t>
  </si>
  <si>
    <t>[项目特征]
1.名称:配管
2.材质、规格:KBG25
3.敷设方式:暗敷
4.接地要求:满足设计及规范要求
[工作内容]
1.电线管路敷设
2.砖墙开沟槽
3.接地</t>
  </si>
  <si>
    <t>030411006007</t>
  </si>
  <si>
    <t>接线盒</t>
  </si>
  <si>
    <t>[项目特征]
1.名称:接线盒
2.材质:钢制
3.规格:详设计
[工作内容]
1.本体安装</t>
  </si>
  <si>
    <t>030905003006</t>
  </si>
  <si>
    <t>防火控制装置调试 广播喇叭及音箱机 通讯分机及插孔</t>
  </si>
  <si>
    <t>[项目特征]
1.名称:防火控制装置调试 
2.类型:广播喇叭及音箱机 通讯分机及插孔
[工作内容]
1.调试</t>
  </si>
  <si>
    <t>030905003007</t>
  </si>
  <si>
    <t>防火控制装置调试 通信分机</t>
  </si>
  <si>
    <t>[项目特征]
1.名称:防火控制装置调试
2.类型:通信分机
[工作内容]
1.调试</t>
  </si>
  <si>
    <t>部</t>
  </si>
  <si>
    <t>030905003008</t>
  </si>
  <si>
    <t>防火控制装置调试 消防水泵联动调试</t>
  </si>
  <si>
    <t>[项目特征]
1.名称:防火控制装置调试
2.类型:消防水泵联动调试
[工作内容]
1.调试</t>
  </si>
  <si>
    <t>030412004012</t>
  </si>
  <si>
    <t>应急照明双头灯</t>
  </si>
  <si>
    <t>[项目特征]
1.名称:应急照明双头灯
2.型号:HT-ZFJC-E1W-B6  24V  2X3W 
3.安装形式:墙上安装,距地2.5米。
[工作内容]
1.本体安装</t>
  </si>
  <si>
    <t>030412004013</t>
  </si>
  <si>
    <t>应急疏散指示灯</t>
  </si>
  <si>
    <t>[项目特征]
1.名称:应急疏散指示灯
2.规格:HT-BLJC-I  24V  1W 通讯方式RS-485
3.安装形式:吸壁安装(距地0.5m)
[工作内容]
1.本体安装</t>
  </si>
  <si>
    <t>030412004014</t>
  </si>
  <si>
    <t>应急照明楼层指示灯</t>
  </si>
  <si>
    <t>030412004015</t>
  </si>
  <si>
    <t>安全出口标示灯</t>
  </si>
  <si>
    <t>[项目特征]
1.名称:安全出口标示灯
2.规格:1X3W、自带蓄电池，应急事件不得小于30min
3.安装形式:门上方安装底边距门框0.2m
[工作内容]
1.本体安装</t>
  </si>
  <si>
    <t>030412001004</t>
  </si>
  <si>
    <t>应急照明专线的单管荧光灯</t>
  </si>
  <si>
    <t>[项目特征]
1.名称:应急照明专线的双管荧光灯
2.型号、规格:1x28W  T5细管
3.安装方式:吊链吊装
[工作内容]
1.本体安装</t>
  </si>
  <si>
    <t>030412001005</t>
  </si>
  <si>
    <t>防水防尘应急照明专线的单管荧光灯</t>
  </si>
  <si>
    <t>[项目特征]
1.名称:防水防尘应急照明专线的单管荧光灯
2.型号、规格:1x28W  T5细管
3.安装方式:吊链吊装
[工作内容]
1.本体安装</t>
  </si>
  <si>
    <t>030411001019</t>
  </si>
  <si>
    <t>配管 KBG25（暗配）</t>
  </si>
  <si>
    <t>[项目特征]
1.名称:配管
2.材质、规格:KBG25
3.敷设方式:暗配
4.接地要求:满足设计及规范要求
[工作内容]
1.电线管路敷设
2.接地</t>
  </si>
  <si>
    <t>030411004039</t>
  </si>
  <si>
    <t>管内穿线 WDZCN-BYJ-2.5mm2</t>
  </si>
  <si>
    <t>[项目特征]
1.名称:配线
2.配线形式:管内
3.型号、规格:WDZCN-BYJ-2.5mm2
4.配线部位:详设计
[工作内容]
1.配线
2.钢索架设(拉紧装置安装)
3.支持体(夹板、绝缘子、槽板等)安装</t>
  </si>
  <si>
    <t>030404034006</t>
  </si>
  <si>
    <t>单联开关</t>
  </si>
  <si>
    <t>[项目特征]
1.名称:单联开关
2.规格:250V,10A
3.安装方式:下边距地1.3M暗装
[工作内容]
1.本体安装
2.接线</t>
  </si>
  <si>
    <t>030404034007</t>
  </si>
  <si>
    <t>双联开关</t>
  </si>
  <si>
    <t>[项目特征]
1.名称:双联开关
2.规格:250V,10A
3.安装方式:下边距地1.3M暗装
[工作内容]
1.本体安装
2.接线</t>
  </si>
  <si>
    <t>030404034008</t>
  </si>
  <si>
    <t>三联开关</t>
  </si>
  <si>
    <t>[项目特征]
1.名称:三联开关
2.规格:250V,10A
3.安装方式:下边距地1.3M暗装
[工作内容]
1.本体安装
2.接线</t>
  </si>
  <si>
    <t>030411006008</t>
  </si>
  <si>
    <t>[项目特征]
1.名称:接线盒
2.材质:综合
3.规格:86型
4.安装形式:暗装
[工作内容]
1.本体安装</t>
  </si>
  <si>
    <t>030411006009</t>
  </si>
  <si>
    <t>开关盒插座盒</t>
  </si>
  <si>
    <t>[项目特征]
1.名称:开关盒插座盒
2.材质:综合
3.规格:86型
4.安装形式:暗装
[工作内容]
1.本体安装</t>
  </si>
  <si>
    <t>通风工程-风系统</t>
  </si>
  <si>
    <t>030108006008</t>
  </si>
  <si>
    <t>轴流排风机T35-11-No3.15   N=0.55kw</t>
  </si>
  <si>
    <t>[项目特征]
1.名称:轴流排风机
2.型号:T35-11-No3.15   N=0.55kw
3.规格:Q=4545m3/h H=300pa
4.单机试运转要求:符合设计要求及规范
[工作内容]
1.本体安装
2.减振台座制作、安装
3.二次灌浆
4.单机试运转
5.补刷(喷)油漆</t>
  </si>
  <si>
    <t>030404033006</t>
  </si>
  <si>
    <t>防爆轴流排风机T35-11-No2.8      N=25W</t>
  </si>
  <si>
    <t>[项目特征]
1.名称:防爆轴流排风机T35-11-No2.8      N=25W
2.型号:Q=1086m3/h H=44pa
[工作内容]
1.本体安装</t>
  </si>
  <si>
    <t>030703019003</t>
  </si>
  <si>
    <t>防火软接</t>
  </si>
  <si>
    <t>[项目特征]
1.名称:防火软接
2.材质:详设计
3.形式:详设计
[工作内容]
1.柔性接口制作
2.柔性接口安装</t>
  </si>
  <si>
    <t>m2</t>
  </si>
  <si>
    <t>030702001009</t>
  </si>
  <si>
    <t>镀锌风管 长边长≤320</t>
  </si>
  <si>
    <t>[项目特征]
1.名称:风管
2.材质:镀锌钢板
3.形状:矩形
4.规格:长边长≤320
5.板材厚度:0.5mm
[工作内容]
1.风管、管件、法兰、零件、支吊架制作、安装
2.过跨风管落地支架制作、安装</t>
  </si>
  <si>
    <t>030702001010</t>
  </si>
  <si>
    <t>镀锌风管 长边长≤1000</t>
  </si>
  <si>
    <t>[项目特征]
1.名称:风管
2.材质:镀锌钢板
3.形状:矩形
4.规格:长边长≤1000
5.板材厚度:0.75mm
[工作内容]
1.风管、管件、法兰、零件、支吊架制作、安装
2.过跨风管落地支架制作、安装</t>
  </si>
  <si>
    <t>030703001004</t>
  </si>
  <si>
    <t>电动防火阀 300*300</t>
  </si>
  <si>
    <t>[项目特征]
1.名称:电动防火阀
2.规格:300*300
[工作内容]
1.阀体制作
2.阀体安装
3.支架制作、安装</t>
  </si>
  <si>
    <t>030703011017</t>
  </si>
  <si>
    <t>单层格栅风口 200X250</t>
  </si>
  <si>
    <t>[项目特征]
1.名称:单层格栅风口
2.规格:200X250
[工作内容]
1.风口制作、安装
2.散流器制作、安装</t>
  </si>
  <si>
    <t>030703011018</t>
  </si>
  <si>
    <t>单层百叶风口 400*800</t>
  </si>
  <si>
    <t>[项目特征]
1.名称:单层百叶风口
2.规格:400X800
[工作内容]
1.风口制作、安装
2.散流器制作、安装</t>
  </si>
  <si>
    <t>030703011019</t>
  </si>
  <si>
    <t>防雨百叶风口 250*250</t>
  </si>
  <si>
    <t>[项目特征]
1.名称:防雨百叶风口
2.规格:250*250
[工作内容]
1.风口制作、安装
2.散流器制作、安装</t>
  </si>
  <si>
    <t>030703011020</t>
  </si>
  <si>
    <t>防雨百叶风口 300*300</t>
  </si>
  <si>
    <t>[项目特征]
1.名称:防雨百叶风口
2.规格:300*300
[工作内容]
1.风口制作、安装
2.散流器制作、安装</t>
  </si>
  <si>
    <t>030703011021</t>
  </si>
  <si>
    <t>双层百叶风口 250*250</t>
  </si>
  <si>
    <t>[项目特征]
1.名称:双层百叶风口
2.规格:250*250
[工作内容]
1.风口制作、安装
2.散流器制作、安装</t>
  </si>
  <si>
    <t>030703011022</t>
  </si>
  <si>
    <t>双层百叶风口 500*400</t>
  </si>
  <si>
    <t>[项目特征]
1.名称:双层百叶风口
2.规格:500*400
[工作内容]
1.风口制作、安装
2.散流器制作、安装</t>
  </si>
  <si>
    <t>通风工程-电系统</t>
  </si>
  <si>
    <t>030411001020</t>
  </si>
  <si>
    <t>配管 SC25（暗配）</t>
  </si>
  <si>
    <t>[项目特征]
1.名称:配管
2.材质、规格:SC25
3.敷设方式:暗配
4.接地要求:满足设计及规范要求
[工作内容]
1.电线管路敷设
2.接地</t>
  </si>
  <si>
    <t>030411001021</t>
  </si>
  <si>
    <t>配管 SC20（暗配）</t>
  </si>
  <si>
    <t>[项目特征]
1.名称:配管
2.材质、规格:SC20
3.敷设方式:暗配
4.接地要求:满足设计及规范要求
[工作内容]
1.电线管路敷设
2.接地</t>
  </si>
  <si>
    <t>030408001008</t>
  </si>
  <si>
    <t>电力电缆 WDZBN-YJY-5x2.5</t>
  </si>
  <si>
    <t>[项目特征]
1.名称:电力电缆
2.型号、规格:WDZBN-YJY-5x2.5
3.材质:铜芯
4.敷设方式、部位:线槽、管内
[工作内容]
1.电缆敷设
2.揭(盖)盖板</t>
  </si>
  <si>
    <t>030408001009</t>
  </si>
  <si>
    <t>电力电缆 WDZCN-YJY-2x1.5</t>
  </si>
  <si>
    <t>[项目特征]
1.名称:电力电缆
2.型号、规格:WDZCN-YJY-2x1.5
3.材质:铜芯
4.敷设方式、部位:线槽、管内
[工作内容]
1.电缆敷设
2.揭(盖)盖板</t>
  </si>
  <si>
    <t>合   计</t>
  </si>
  <si>
    <t>工程名称：南区水配房消防工程</t>
  </si>
  <si>
    <t>030904001010</t>
  </si>
  <si>
    <t>030904001011</t>
  </si>
  <si>
    <t>030904001012</t>
  </si>
  <si>
    <t>030904008018</t>
  </si>
  <si>
    <t>030904005004</t>
  </si>
  <si>
    <t>030904003007</t>
  </si>
  <si>
    <t>030904003008</t>
  </si>
  <si>
    <t>030412004016</t>
  </si>
  <si>
    <t>030904007004</t>
  </si>
  <si>
    <t>080603009004</t>
  </si>
  <si>
    <t>030904008019</t>
  </si>
  <si>
    <t>030904008020</t>
  </si>
  <si>
    <t>030411004040</t>
  </si>
  <si>
    <t>030411004041</t>
  </si>
  <si>
    <t>030411004042</t>
  </si>
  <si>
    <t>030411004043</t>
  </si>
  <si>
    <t>030411004044</t>
  </si>
  <si>
    <t>030411004045</t>
  </si>
  <si>
    <t>030411001022</t>
  </si>
  <si>
    <t>030411001023</t>
  </si>
  <si>
    <t>030411001024</t>
  </si>
  <si>
    <t>030411006010</t>
  </si>
  <si>
    <t>030905003009</t>
  </si>
  <si>
    <t>030905003010</t>
  </si>
  <si>
    <t>030905003011</t>
  </si>
  <si>
    <t>030412004017</t>
  </si>
  <si>
    <t>030412004018</t>
  </si>
  <si>
    <t>030412004019</t>
  </si>
  <si>
    <t>030412004020</t>
  </si>
  <si>
    <t>030412001006</t>
  </si>
  <si>
    <t>030412001007</t>
  </si>
  <si>
    <t>030411001025</t>
  </si>
  <si>
    <t>030411004046</t>
  </si>
  <si>
    <t>030404034009</t>
  </si>
  <si>
    <t>030404034010</t>
  </si>
  <si>
    <t>030404034011</t>
  </si>
  <si>
    <t>030404034012</t>
  </si>
  <si>
    <t>四联开关</t>
  </si>
  <si>
    <t>[项目特征]
1.名称:四联开关
2.规格:250V,10A
3.安装方式:下边距地1.3M暗装
[工作内容]
1.本体安装
2.接线</t>
  </si>
  <si>
    <t>030411006011</t>
  </si>
  <si>
    <t>030411006012</t>
  </si>
  <si>
    <t>030108006009</t>
  </si>
  <si>
    <t>030404033007</t>
  </si>
  <si>
    <t>030703019004</t>
  </si>
  <si>
    <t>030702001011</t>
  </si>
  <si>
    <t>030702001012</t>
  </si>
  <si>
    <t>030703001005</t>
  </si>
  <si>
    <t>030703011023</t>
  </si>
  <si>
    <t>030703011024</t>
  </si>
  <si>
    <t>030703011025</t>
  </si>
  <si>
    <t>030703011026</t>
  </si>
  <si>
    <t>030703011027</t>
  </si>
  <si>
    <t>030703011028</t>
  </si>
  <si>
    <t>030411001026</t>
  </si>
  <si>
    <t>030411001027</t>
  </si>
  <si>
    <t>030408001010</t>
  </si>
  <si>
    <t>030408001011</t>
  </si>
  <si>
    <t>工程名称：北区综合楼消防工程</t>
  </si>
  <si>
    <t>030904017001</t>
  </si>
  <si>
    <t>火灾报警控制器</t>
  </si>
  <si>
    <t>[项目特征]
1.规格、线制:详设计
2.控制回路:详设计
3.安装方式:详设计
4.基础型钢形式、规格:详设计
[工作内容]
1.安装
2.校接线
3.调试
4.基础型钢的制作、安装</t>
  </si>
  <si>
    <t>030904015001</t>
  </si>
  <si>
    <t>火灾报警控制微机(CRT)</t>
  </si>
  <si>
    <t>[项目特征]
1.规格:详设计
2.安装方式:详设计
[工作内容]
1.安装
2.调试</t>
  </si>
  <si>
    <t>030904016001</t>
  </si>
  <si>
    <t>联动电源盘</t>
  </si>
  <si>
    <t>[项目特征]
1.名称:联动电源盘
2.安装方式:详设计
[工作内容]
1.安装
2.调试
3.基础型钢的制作、安装</t>
  </si>
  <si>
    <t>030904013001</t>
  </si>
  <si>
    <t>多线制手动控制盘</t>
  </si>
  <si>
    <t>[项目特征]
1.规格、线制:详设计
2.控制回路:详设计
3.安装方式:详设计
[工作内容]
1.安装
2.校接线
3.调试
4.基础型钢的制作、安装</t>
  </si>
  <si>
    <t>030904014001</t>
  </si>
  <si>
    <t>消防广播及对讲电话主机</t>
  </si>
  <si>
    <t>030904011001</t>
  </si>
  <si>
    <t>楼层火灾显示盘</t>
  </si>
  <si>
    <t>[项目特征]
1.名称:楼层火灾显示盘
2.规格:TX3403
3.控制回路:满足设计及规范要求
[工作内容]
1.本体安装
2.校接线、摇测绝缘电阻
3.排线、绑扎、导线标识
4.显示器安装
5.调试</t>
  </si>
  <si>
    <t>030904001001</t>
  </si>
  <si>
    <t>030904001002</t>
  </si>
  <si>
    <t>030904001003</t>
  </si>
  <si>
    <t>030904011002</t>
  </si>
  <si>
    <t>燃气报警控制器</t>
  </si>
  <si>
    <t>[项目特征]
1.名称:燃气报警控制器
2.规格:详设计
[工作内容]
1.本体安装
2.校接线、摇测绝缘电阻
3.排线、绑扎、导线标识
4.显示器安装
5.调试</t>
  </si>
  <si>
    <t>030904008001</t>
  </si>
  <si>
    <t>单输入/输出控制模块</t>
  </si>
  <si>
    <t>[项目特征]
1.名称:单输入/输出控制模块
2.规格:TX3208
3.类型:满足设计及规范要求
4.输出形式:满足设计及规范要求
[工作内容]
1.安装
2.校接线
3.编码
4.调试</t>
  </si>
  <si>
    <t>030904008002</t>
  </si>
  <si>
    <t>单输入模块</t>
  </si>
  <si>
    <t>[项目特征]
1.名称:单输入模块
2.规格:TX3208
3.类型:满足设计及规范要求
4.输出形式:满足设计及规范要求
[工作内容]
1.安装
2.校接线
3.编码
4.调试</t>
  </si>
  <si>
    <t>030904008003</t>
  </si>
  <si>
    <t>030904005001</t>
  </si>
  <si>
    <t>030904003001</t>
  </si>
  <si>
    <t>030904003002</t>
  </si>
  <si>
    <t>编码型消火栓按钮</t>
  </si>
  <si>
    <t>[项目特征]
1.名称:编码型消火栓按钮
2.规格:TX3152
[工作内容]
1.安装
2.校接线
3.编码
4.调试</t>
  </si>
  <si>
    <t>030904007001</t>
  </si>
  <si>
    <t>080603009001</t>
  </si>
  <si>
    <t>030904008004</t>
  </si>
  <si>
    <t>030904008005</t>
  </si>
  <si>
    <t>030411004001</t>
  </si>
  <si>
    <t>030411004002</t>
  </si>
  <si>
    <t>030411004003</t>
  </si>
  <si>
    <t>030411004004</t>
  </si>
  <si>
    <t>030411004005</t>
  </si>
  <si>
    <t>030411004006</t>
  </si>
  <si>
    <t>030411001001</t>
  </si>
  <si>
    <t>030411001002</t>
  </si>
  <si>
    <t>030411001003</t>
  </si>
  <si>
    <t>030411006001</t>
  </si>
  <si>
    <t>030905001001</t>
  </si>
  <si>
    <t>自动报警系统调试</t>
  </si>
  <si>
    <t>[项目特征]
1.点数:详设计
2.线制:二线制
[工作内容]
1.系统调试</t>
  </si>
  <si>
    <t>系统</t>
  </si>
  <si>
    <t>030905003001</t>
  </si>
  <si>
    <t>030905003002</t>
  </si>
  <si>
    <t>030411004007</t>
  </si>
  <si>
    <t>ZN-RYJS-2x1.5</t>
  </si>
  <si>
    <t>[项目特征]
1.名称:报警线
2.型号、规格及材质:ZN-RYJS-2x1.5
3.配线部位:管内穿线
4.配线线制:满足设计及规范要求
[工作内容]
1.配线
2.支持体(夹板、绝缘子、槽板等)安装</t>
  </si>
  <si>
    <t>030411004008</t>
  </si>
  <si>
    <t>ZDN-BV-2.5</t>
  </si>
  <si>
    <t>[项目特征]
1.型号、规格及材质:ZDN-BV-2.5
2.配线部位:管内穿线
3.配线线制:满足设计及规范要求
[工作内容]
1.配线
2.支持体(夹板、绝缘子、槽板等)安装</t>
  </si>
  <si>
    <t>030507006001</t>
  </si>
  <si>
    <t>防火门监控分机
HB-DCFJ</t>
  </si>
  <si>
    <t>[项目特征]
1.名称:防火门监控分机
2.规格:满足设计及规范要求
3.类别:满足设计及规范要求
[工作内容]
1.本体安装
2.单体调试</t>
  </si>
  <si>
    <t>030411001004</t>
  </si>
  <si>
    <t>SC20</t>
  </si>
  <si>
    <t>[项目特征]
1.名称:配管
2.材质、规格:SC20
3.敷设方式:暗敷
4.接地要求:满足设计及规范要求
[工作内容]
1.电线管路敷设
2.砖墙开沟槽
3.接地</t>
  </si>
  <si>
    <t>030701006001</t>
  </si>
  <si>
    <t>防火门电动闭门器(双扇)</t>
  </si>
  <si>
    <t>[项目特征]
1.名称:防火门电动闭门器（双扇）
[工作内容]
1.本体安装</t>
  </si>
  <si>
    <t>030411004009</t>
  </si>
  <si>
    <t>WDZBN-RYS-2x1.5mm2</t>
  </si>
  <si>
    <t>[项目特征]
1.型号、规格及材质:WDZBN-RYS-2x1.5mm2
2.配线部位:管内穿线
3.配线线制:满足设计及规范要求
[工作内容]
1.配线
2.支持体(夹板、绝缘子、槽板等)安装</t>
  </si>
  <si>
    <t>030411004010</t>
  </si>
  <si>
    <t>WDZBN-RYSP-2x1mm2</t>
  </si>
  <si>
    <t>[项目特征]
1.型号、规格及材质:WDZBN-RYSP-2x1mm2
2.配线部位:管内穿线
3.配线线制:满足设计及规范要求
[工作内容]
1.配线
2.支持体(夹板、绝缘子、槽板等)安装</t>
  </si>
  <si>
    <t>030904008006</t>
  </si>
  <si>
    <t>HS-L810S 模块模块</t>
  </si>
  <si>
    <t>[项目特征]
1.名称:HS-L810S 模块
2.类型:满足设计及规范要求
3.输出形式:满足设计及规范要求
[工作内容]
1.安装
2.校接线
3.编码
4.调试</t>
  </si>
  <si>
    <t>030904013002</t>
  </si>
  <si>
    <t>电气火灾监控系统主机</t>
  </si>
  <si>
    <t>[项目特征]
1.规格、线制:满足设计机规范要求
2.控制回路:满足设计机规范要求
3.安装方式:满足设计机规范要求
4.基础型钢形式、规格:满足设计机规范要求
[工作内容]
1.安装
2.校接线
3.调试
4.基础型钢的制作、安装</t>
  </si>
  <si>
    <t>030411004011</t>
  </si>
  <si>
    <t>030411004012</t>
  </si>
  <si>
    <t>030904008007</t>
  </si>
  <si>
    <t>030904013003</t>
  </si>
  <si>
    <t>消防设备电源监控系统主机</t>
  </si>
  <si>
    <t>030411004013</t>
  </si>
  <si>
    <t>WDZBN-KYJY-2*1.5</t>
  </si>
  <si>
    <t>[项目特征]
1.名称:电缆
2.配线形式:线槽、管内
3.型号:WDZBN-KYJY-2*1.5
[工作内容]
1.配线
2.钢索架设(拉紧装置安装)
3.支持体(夹板、绝缘子、槽板等)安装</t>
  </si>
  <si>
    <t>030904013004</t>
  </si>
  <si>
    <t>气体灭火主机</t>
  </si>
  <si>
    <t>[项目特征]
1.规格、线制:满足设计及规范要求
2.控制回路:满足设计及规范要求
3.安装方式:满足设计及规范要求
4.基础型钢形式、规格:满足设计及规范要求
[工作内容]
1.安装
2.校接线
3.调试
4.基础型钢的制作、安装</t>
  </si>
  <si>
    <t>030412001001</t>
  </si>
  <si>
    <t>带蓄电池的应急灯</t>
  </si>
  <si>
    <t>[项目特征]
1.名称:节能型吸顶灯
2.型号、规格:1x28W  节能灯
3.安装方式:吸顶安装
[工作内容]
1.本体安装</t>
  </si>
  <si>
    <t>030412004001</t>
  </si>
  <si>
    <t>030412004002</t>
  </si>
  <si>
    <t>030412004003</t>
  </si>
  <si>
    <t>030412004004</t>
  </si>
  <si>
    <t>030412004005</t>
  </si>
  <si>
    <t>疏散出口指示灯</t>
  </si>
  <si>
    <t>[项目特征]
1.名称:疏散出口指示灯
2.规格:1X3W、自带蓄电池，应急事件不得小于30min
3.安装形式:门上方安装底边距门框0.2m
[工作内容]
1.本体安装</t>
  </si>
  <si>
    <t>030412001002</t>
  </si>
  <si>
    <t>应急照明专线的双管荧光灯</t>
  </si>
  <si>
    <t>[项目特征]
1.名称:应急照明专线的双管荧光灯
2.型号、规格:2x28W  T5细管
3.安装方式:吊链吊装
[工作内容]
1.本体安装</t>
  </si>
  <si>
    <t>030411001005</t>
  </si>
  <si>
    <t>030411004014</t>
  </si>
  <si>
    <t>线槽配线 WDZCN-BYJ-2.5mm2</t>
  </si>
  <si>
    <t>[项目特征]
1.名称:配线
2.配线形式:线槽
3.型号、规格:WDZCN-BYJ-2.5mm2
4.配线部位:详设计
[工作内容]
1.配线
2.钢索架设(拉紧装置安装)
3.支持体(夹板、绝缘子、槽板等)安装</t>
  </si>
  <si>
    <t>030411004015</t>
  </si>
  <si>
    <t>030411004016</t>
  </si>
  <si>
    <t>配线 WDZN-RYJSP-2*2.5mm2</t>
  </si>
  <si>
    <t>[项目特征]
1.名称:配线
2.配线形式:综合
3.型号、规格:WDZN-RYJSP-2*2.5mm2
4.配线部位:详设计
[工作内容]
1.配线
2.钢索架设(拉紧装置安装)
3.支持体(夹板、绝缘子、槽板等)安装</t>
  </si>
  <si>
    <t>030404034001</t>
  </si>
  <si>
    <t>030404034002</t>
  </si>
  <si>
    <t>030404034003</t>
  </si>
  <si>
    <t>030404034004</t>
  </si>
  <si>
    <t>030404034005</t>
  </si>
  <si>
    <t>声光感应开关</t>
  </si>
  <si>
    <t>[项目特征]
1.名称:声光感应开关
2.规格:250V,10A
3.安装方式:下边距地1.3M暗装
[工作内容]
1.本体安装
2.接线</t>
  </si>
  <si>
    <t>030411006002</t>
  </si>
  <si>
    <t>030411006003</t>
  </si>
  <si>
    <t>030108006001</t>
  </si>
  <si>
    <t>低噪音轴流排风机 T35-3.55</t>
  </si>
  <si>
    <t>[项目特征]
1.名称:轴流排风机
2.型号:低噪音轴流排风机 T35-3.55
3.规格:6542m3/h 380Pa 1.1kw 80dB 17kg 
4.单机试运转要求:符合设计要求及规范
[工作内容]
1.本体安装
2.减振台座制作、安装
3.二次灌浆
4.单机试运转
5.补刷(喷)油漆</t>
  </si>
  <si>
    <t>030108006002</t>
  </si>
  <si>
    <t>低噪音轴流排风机 T35-6.3</t>
  </si>
  <si>
    <t>[项目特征]
1.名称:轴流排风机
2.型号:低噪音轴流排风机 T35-6.3
3.规格:10332m3/h 296Pa 1.1kw  77dB 33kg 
4.单机试运转要求:符合设计要求及规范
[工作内容]
1.本体安装
2.减振台座制作、安装
3.二次灌浆
4.单机试运转
5.补刷(喷)油漆</t>
  </si>
  <si>
    <t>030108006003</t>
  </si>
  <si>
    <t>轴流排风机T35-11-No5 N=0.37kW</t>
  </si>
  <si>
    <t>[项目特征]
1.名称:轴流排风机
2.型号:轴流排风机T35-11-No5 N=0.37kW
3.规格:Q=6178m3/h H=138pa 
4.单机试运转要求:符合设计要求及规范
[工作内容]
1.本体安装
2.减振台座制作、安装
3.二次灌浆
4.单机试运转
5.补刷(喷)油漆</t>
  </si>
  <si>
    <t>030404033001</t>
  </si>
  <si>
    <t>BLD15-34吸顶式房间通风器(带止回阀)</t>
  </si>
  <si>
    <t>[项目特征]
1.名称:BLD15-34吸顶式房间通风器(带止回阀)
2.型号:风量：300m3/h 风压：185Pa
功率：50W(U=220V)
[工作内容]
1.本体安装</t>
  </si>
  <si>
    <t>030404033002</t>
  </si>
  <si>
    <t>APB-20侧壁式通风换气扇 风量：500m3/h风压：50Pa 功率：40W（U=220V)</t>
  </si>
  <si>
    <t>[项目特征]
1.名称:APB-20侧壁式通风换气扇
2.型号:风量：500m3/h风压：50Pa 功率：40W（U=220V)
[工作内容]
1.本体安装</t>
  </si>
  <si>
    <t>030404033003</t>
  </si>
  <si>
    <t>BLD10-12吸顶式房间通风器(带止回阀) 风量：160m3/h
风压：100Pa
安全体验室
功率：18W(U=220V)</t>
  </si>
  <si>
    <t>[项目特征]
1.名称:BLD10-12吸顶式房间通风器(带止回阀)
2.型号:风量：160m3/h风压：100Pa
功率：18W(U=220V)
[工作内容]
1.本体安装</t>
  </si>
  <si>
    <t>030703019001</t>
  </si>
  <si>
    <t>030702001001</t>
  </si>
  <si>
    <t>030702001002</t>
  </si>
  <si>
    <t>镀锌风管 长边长≤450</t>
  </si>
  <si>
    <t>[项目特征]
1.名称:风管
2.材质:镀锌钢板
3.形状:矩形
4.规格:长边长≤450
5.板材厚度:0.6mm
[工作内容]
1.风管、管件、法兰、零件、支吊架制作、安装
2.过跨风管落地支架制作、安装</t>
  </si>
  <si>
    <t>030702001003</t>
  </si>
  <si>
    <t>030702001004</t>
  </si>
  <si>
    <t>镀锌风管 长边长≤2000</t>
  </si>
  <si>
    <t>[项目特征]
1.名称:风管
2.材质:镀锌钢板
3.形状:矩形
4.规格:长边长≤2000
5.板材厚度:1.2mm
[工作内容]
1.风管、管件、法兰、零件、支吊架制作、安装
2.过跨风管落地支架制作、安装</t>
  </si>
  <si>
    <t>030703001001</t>
  </si>
  <si>
    <t>150℃防火阀 800*800</t>
  </si>
  <si>
    <t>[项目特征]
1.名称:150℃防火阀
2.规格:800*800
[工作内容]
1.阀体制作
2.阀体安装
3.支架制作、安装</t>
  </si>
  <si>
    <t>030703011001</t>
  </si>
  <si>
    <t>单层百叶风口 160*300</t>
  </si>
  <si>
    <t>[项目特征]
1.名称:单层百叶风口
2.规格:160*300
[工作内容]
1.风口制作、安装
2.散流器制作、安装</t>
  </si>
  <si>
    <t>030703011002</t>
  </si>
  <si>
    <t>单层百叶风口 250*300</t>
  </si>
  <si>
    <t>[项目特征]
1.名称:单层百叶风口
2.规格:250*300
[工作内容]
1.风口制作、安装
2.散流器制作、安装</t>
  </si>
  <si>
    <t>030703011003</t>
  </si>
  <si>
    <t>单层百叶风口 350*300</t>
  </si>
  <si>
    <t>[项目特征]
1.名称:单层百叶风口
2.规格:350*300
[工作内容]
1.风口制作、安装
2.散流器制作、安装</t>
  </si>
  <si>
    <t>030703011004</t>
  </si>
  <si>
    <t>单层百叶风口 600*300</t>
  </si>
  <si>
    <t>[项目特征]
1.名称:单层百叶风口
2.规格:600*300
[工作内容]
1.风口制作、安装
2.散流器制作、安装</t>
  </si>
  <si>
    <t>030703011005</t>
  </si>
  <si>
    <t>铝合金防雨百叶风口 200*160</t>
  </si>
  <si>
    <t>[项目特征]
1.名称:铝合金防雨百叶风口
2.规格:200*160
[工作内容]
1.风口制作、安装
2.散流器制作、安装</t>
  </si>
  <si>
    <t>030703011006</t>
  </si>
  <si>
    <t>铝合金防雨百叶风口 630*320</t>
  </si>
  <si>
    <t>[项目特征]
1.名称:铝合金防雨百叶风口
2.规格:630*320
[工作内容]
1.风口制作、安装
2.散流器制作、安装</t>
  </si>
  <si>
    <t>030703011007</t>
  </si>
  <si>
    <t>铝合金防雨百叶风口 1000*500</t>
  </si>
  <si>
    <t>[项目特征]
1.名称:铝合金防雨百叶风口
2.规格:1000*500
[工作内容]
1.风口制作、安装
2.散流器制作、安装</t>
  </si>
  <si>
    <t>030703011008</t>
  </si>
  <si>
    <t>铝合金防雨百叶风口 1600*500</t>
  </si>
  <si>
    <t>[项目特征]
1.名称:铝合金防雨百叶风口
2.规格:1600*500
[工作内容]
1.风口制作、安装
2.散流器制作、安装</t>
  </si>
  <si>
    <t>030411001006</t>
  </si>
  <si>
    <t>配管 PC40</t>
  </si>
  <si>
    <t>[项目特征]
1.名称:配管
2.材质:PC
3.规格:DN32
4.敷设方式:暗敷
[工作内容]
1.电线管路敷设
2.砖墙开沟槽</t>
  </si>
  <si>
    <t>030411001007</t>
  </si>
  <si>
    <t>030411001008</t>
  </si>
  <si>
    <t>030408001001</t>
  </si>
  <si>
    <t>电力电缆 WDZB-YJY-5x2.5</t>
  </si>
  <si>
    <t>[项目特征]
1.名称:电力电缆
2.型号、规格:WDZB-YJY-5x2.5
3.材质:铜芯
4.敷设方式、部位:线槽、管内
[工作内容]
1.电缆敷设
2.揭(盖)盖板</t>
  </si>
  <si>
    <t>030408001002</t>
  </si>
  <si>
    <t>030408001003</t>
  </si>
  <si>
    <t>电力电缆 WDZB-YJY-5x4.0</t>
  </si>
  <si>
    <t>[项目特征]
1.名称:电力电缆
2.型号、规格:WDZB-YJY-5x4.0
3.材质:铜芯
4.敷设方式、部位:线槽、管内
[工作内容]
1.电缆敷设
2.揭(盖)盖板</t>
  </si>
  <si>
    <t>030408001004</t>
  </si>
  <si>
    <t>030404031001</t>
  </si>
  <si>
    <t>启停按钮</t>
  </si>
  <si>
    <t>[项目特征]
1.名称:启停按钮
2.规格:详设计
[工作内容]
1.本体安装
2.焊、压接线端子
3.接线</t>
  </si>
  <si>
    <t>消火栓</t>
  </si>
  <si>
    <t>030901002001</t>
  </si>
  <si>
    <t>内外壁镀锌热浸镀锌钢管 DN65</t>
  </si>
  <si>
    <t>[项目特征]
1.安装部位:室内
2.材质、规格:内外壁镀锌热浸镀锌钢管 DN65
3.连接形式:法兰或沟槽连接
4.钢管镀锌设计要求:满足设计及规范要求
5.压力试验及冲洗设计要求:满足设计及规范要求
[工作内容]
1.管道及管件安装
2.钢管镀锌
3.压力试验
4.冲洗</t>
  </si>
  <si>
    <t>030901002002</t>
  </si>
  <si>
    <t>热浸镀锌钢管 DN100</t>
  </si>
  <si>
    <t>[项目特征]
1.安装部位:室内
2.材质、规格:热浸镀锌钢管 DN100
3.连接形式:沟槽式卡箍连接
4.钢管镀锌设计要求:满足设计及规范要求
5.压力试验及冲洗设计要求:满足设计及规范要求
[工作内容]
1.管道及管件安装
2.钢管镀锌
3.压力试验
4.冲洗</t>
  </si>
  <si>
    <t>030901002003</t>
  </si>
  <si>
    <t>热浸镀锌钢管 DN150</t>
  </si>
  <si>
    <t>031003003001</t>
  </si>
  <si>
    <t>蝶阀 DN65</t>
  </si>
  <si>
    <t>[项目特征]
1.类型:蝶阀
2.材质:满足设计及规范要求
3.规格、压力等级:DN65
4.连接形式:满足设计及规范要求
[工作内容]
1.安装
2.调试</t>
  </si>
  <si>
    <t>031003003002</t>
  </si>
  <si>
    <t>蝶阀 DN100</t>
  </si>
  <si>
    <t>[项目特征]
1.类型:蝶阀
2.材质:满足设计及规范要求
3.规格、压力等级:DN100
4.连接形式:满足设计及规范要求
[工作内容]
1.安装
2.调试</t>
  </si>
  <si>
    <t>031003003003</t>
  </si>
  <si>
    <t>蝶阀 DN150</t>
  </si>
  <si>
    <t>[项目特征]
1.类型:蝶阀
2.材质:满足设计及规范要求
3.规格、压力等级:DN150
4.连接形式:满足设计及规范要求
[工作内容]
1.安装
2.调试</t>
  </si>
  <si>
    <t>031003003004</t>
  </si>
  <si>
    <t>止回阀 DN100</t>
  </si>
  <si>
    <t>[项目特征]
1.类型:止回阀 
2.材质:满足设计要求机规范要求
3.规格、压力等级:DN100
4.连接形式:满足设计要求机规范要求
[工作内容]
1.安装
2.调试</t>
  </si>
  <si>
    <t>031003003005</t>
  </si>
  <si>
    <t>防止旋流器 DN100</t>
  </si>
  <si>
    <t>031003001001</t>
  </si>
  <si>
    <t>自动排气阀 DN25</t>
  </si>
  <si>
    <t>[项目特征]
1.类型:自动排气阀
2.材质:满足设计及规范要求
3.规格、压力等级:DN25
4.连接形式:满足设计及规范要求
[工作内容]
1.安装
2.调试</t>
  </si>
  <si>
    <t>030601002001</t>
  </si>
  <si>
    <t>压力表 DN65</t>
  </si>
  <si>
    <t>[项目特征]
1.名称:压力表
2.规格:DN65
[工作内容]
1.本体安装</t>
  </si>
  <si>
    <t>030901010001</t>
  </si>
  <si>
    <t>试验消火栓 DN65</t>
  </si>
  <si>
    <t>[项目特征]
1.安装方式:满足设计及规范要求
2.型号、规格:DN65
[工作内容]
1.箱体及消火栓安装
2.配件安装</t>
  </si>
  <si>
    <t>031002003001</t>
  </si>
  <si>
    <t>钢套管DN100</t>
  </si>
  <si>
    <t>[项目特征]
1.名称、类型:钢套管
2.材质:焊接钢管
3.规格:DN100
4.填料材质:满足设计及规范要求
[工作内容]
1.制作
2.安装
3.除锈、刷油</t>
  </si>
  <si>
    <t>031002003002</t>
  </si>
  <si>
    <t>刚性防水套管 DN150</t>
  </si>
  <si>
    <t>[项目特征]
1.名称、类型:刚性防水套管
2.材质:焊接钢管
3.规格:DN150
[工作内容]
1.制作
2.安装
3.除锈、刷油</t>
  </si>
  <si>
    <t>031002003003</t>
  </si>
  <si>
    <t>刚性防水套管 DN100</t>
  </si>
  <si>
    <t>[项目特征]
1.名称、类型:刚性防水套管
2.材质:焊接钢管
3.规格:DN100
[工作内容]
1.制作
2.安装
3.除锈、刷油</t>
  </si>
  <si>
    <t>030404019001</t>
  </si>
  <si>
    <t>流量开关 DN100</t>
  </si>
  <si>
    <t>[项目特征]
1.名称:流量开关
2.规格:DN100
[工作内容]
1.本体安装
2.焊、压接线端子
3.接线</t>
  </si>
  <si>
    <t>030901010002</t>
  </si>
  <si>
    <t>室内消火栓 DN65</t>
  </si>
  <si>
    <t>[项目特征]
1.安装方式:半暗装或明装
2.型号、规格:DN65
3.附件材质、规格:采用薄型带灭火器组合式消防柜，箱体尺寸为：
1800x700x160mm，箱内配DN65mm消火栓一个，L25m水带一条，DN65X19mm直流水枪一支，消防
软管卷盘一套，消防按钮和指示灯各一只
[工作内容]
1.箱体及消火栓安装
2.配件安装</t>
  </si>
  <si>
    <t>030901010003</t>
  </si>
  <si>
    <t>屋顶试验用消火栓箱</t>
  </si>
  <si>
    <t>[项目特征]
1.安装方式:按设计
2.型号、规格:箱型号SG24A65-J      箱体尺寸800X650X240
[工作内容]
1.箱体及消火栓安装屋顶试验用消火栓箱
2.配件安装</t>
  </si>
  <si>
    <t>031006015001</t>
  </si>
  <si>
    <t>消防高位消防水箱</t>
  </si>
  <si>
    <t>[项目特征]
1.材质、类型:高位消防水箱 不锈钢
2.型号、规格:有效容积18m3  尺寸4000X3000X2500
[工作内容]
1.制作
2.安装</t>
  </si>
  <si>
    <t>031201001001</t>
  </si>
  <si>
    <t>管道刷油</t>
  </si>
  <si>
    <t>[项目特征]
1.油漆品种:防锈漆、调和漆
2.涂刷遍数、漆膜厚度:各两遍
[工作内容]
1.除锈
2.调配、涂刷</t>
  </si>
  <si>
    <t>030906001001</t>
  </si>
  <si>
    <t>管道支架制作安装</t>
  </si>
  <si>
    <t>[项目特征]
1.材质:综合考虑
2.管架形式:满足设计及规范要求
[工作内容]
1.制作
2.安装</t>
  </si>
  <si>
    <t>kg</t>
  </si>
  <si>
    <t>031201003001</t>
  </si>
  <si>
    <t>金属结构刷油</t>
  </si>
  <si>
    <t>[项目特征]
1.除锈级别:手工除轻锈
2.油漆品种:防锈漆、调和漆
3.结构类型:金属结构
4.涂刷遍数、漆膜厚度:各两遍
[工作内容]
1.除锈
2.调配、涂刷</t>
  </si>
  <si>
    <t>030905002001</t>
  </si>
  <si>
    <t>水灭火系统控制装置调试</t>
  </si>
  <si>
    <t>[项目特征]
1.点数:详设计
2.线制:满足设计及规范要求
[工作内容]
1.系统装置调试</t>
  </si>
  <si>
    <t>030901013001</t>
  </si>
  <si>
    <t>灭火器 MF/ABC4型</t>
  </si>
  <si>
    <t>[项目特征]
1.形式:灭火器 MF/ABC4型
2.规格、型号:2具装
[工作内容]
1.设置</t>
  </si>
  <si>
    <t>组</t>
  </si>
  <si>
    <t>喷淋</t>
  </si>
  <si>
    <t>030901002004</t>
  </si>
  <si>
    <t>内外壁镀锌热浸镀锌钢管 DN25</t>
  </si>
  <si>
    <t>[项目特征]
1.安装部位:室内
2.材质、规格:内外壁镀锌热浸镀锌钢管 DN25
3.连接形式:螺纹和卡压连接
4.钢管镀锌设计要求:满足设计及规范要求
5.压力试验及冲洗设计要求:满足设计及规范要求
[工作内容]
1.管道及管件安装
2.钢管镀锌
3.压力试验
4.冲洗</t>
  </si>
  <si>
    <t>030901002005</t>
  </si>
  <si>
    <t>内外壁镀锌热浸镀锌钢管 DN40</t>
  </si>
  <si>
    <t>[项目特征]
1.安装部位:室内
2.材质、规格:内外壁镀锌热浸镀锌钢管 DN40
3.连接形式:螺纹和卡压连接
4.钢管镀锌设计要求:满足设计及规范要求
5.压力试验及冲洗设计要求:满足设计及规范要求
[工作内容]
1.管道及管件安装
2.钢管镀锌
3.压力试验
4.冲洗</t>
  </si>
  <si>
    <t>030901002006</t>
  </si>
  <si>
    <t>内外壁镀锌热浸镀锌钢管 DN50</t>
  </si>
  <si>
    <t>[项目特征]
1.安装部位:室内
2.材质、规格:内外壁镀锌热浸镀锌钢管 DN50
3.连接形式:螺纹和卡压连接
4.钢管镀锌设计要求:满足设计及规范要求
5.压力试验及冲洗设计要求:满足设计及规范要求
[工作内容]
1.管道及管件安装
2.钢管镀锌
3.压力试验
4.冲洗</t>
  </si>
  <si>
    <t>030901002007</t>
  </si>
  <si>
    <t>030901002008</t>
  </si>
  <si>
    <t>内外壁镀锌热浸镀锌钢管 DN80</t>
  </si>
  <si>
    <t>[项目特征]
1.安装部位:室内
2.材质、规格:内外壁镀锌热浸镀锌钢管 DN80
3.连接形式:法兰或沟槽连接
4.钢管镀锌设计要求:满足设计及规范要求
5.压力试验及冲洗设计要求:满足设计及规范要求
[工作内容]
1.管道及管件安装
2.钢管镀锌
3.压力试验
4.冲洗</t>
  </si>
  <si>
    <t>030901002009</t>
  </si>
  <si>
    <t>内外壁镀锌热浸镀锌钢管 DN100</t>
  </si>
  <si>
    <t>[项目特征]
1.安装部位:室内
2.材质、规格:内外壁镀锌热浸镀锌钢管 DN100
3.连接形式:法兰或沟槽连接
4.钢管镀锌设计要求:满足设计及规范要求
5.压力试验及冲洗设计要求:满足设计及规范要求
[工作内容]
1.管道及管件安装
2.钢管镀锌
3.压力试验
4.冲洗</t>
  </si>
  <si>
    <t>030901002010</t>
  </si>
  <si>
    <t>内外壁镀锌热浸镀锌钢管 DN150</t>
  </si>
  <si>
    <t>[项目特征]
1.安装部位:室内
2.材质、规格:内外壁镀锌热浸镀锌钢管 DN150
3.连接形式:法兰或沟槽连接
4.钢管镀锌设计要求:满足设计及规范要求
5.压力试验及冲洗设计要求:满足设计及规范要求
[工作内容]
1.管道及管件安装
2.钢管镀锌
3.压力试验
4.冲洗</t>
  </si>
  <si>
    <t>031003003006</t>
  </si>
  <si>
    <t>[项目特征]
1.类型:蝶阀
2.材质:满足设计及规范要求
3.规格、压力等级:DN100
4.连接形式:法兰或沟槽连接
[工作内容]
1.安装
2.调试</t>
  </si>
  <si>
    <t>031003003007</t>
  </si>
  <si>
    <t>信号蝶阀 DN100</t>
  </si>
  <si>
    <t>030901006001</t>
  </si>
  <si>
    <t>水流指示器 DN150</t>
  </si>
  <si>
    <t>[项目特征]
1.规格、型号:水流指示器 DN150
2.连接形式:法兰或沟槽连接
[工作内容]
1.安装
2.电气接线
3.调试</t>
  </si>
  <si>
    <t>031003001002</t>
  </si>
  <si>
    <t>[项目特征]
1.类型:自动排气阀
2.材质:满足设计及规范要求
3.规格、压力等级:DN25
4.连接形式:螺纹和卡压连接
[工作内容]
1.安装
2.调试</t>
  </si>
  <si>
    <t>030404019002</t>
  </si>
  <si>
    <t>031003003008</t>
  </si>
  <si>
    <t>[项目特征]
1.类型:止回阀
2.材质:满足设计及规范要求
3.规格、压力等级:DN100
4.连接形式:法兰或沟槽连接
[工作内容]
1.安装
2.调试</t>
  </si>
  <si>
    <t>031003003009</t>
  </si>
  <si>
    <t>030901004001</t>
  </si>
  <si>
    <t>湿式报警阀装置 DN150</t>
  </si>
  <si>
    <t>[项目特征]
1.名称:湿式报警阀装置
2.型号、规格: DN150
[工作内容]
1.安装
2.电气接线
3.调试</t>
  </si>
  <si>
    <t>030901008001</t>
  </si>
  <si>
    <t>末端试水装置 DN25</t>
  </si>
  <si>
    <t>[项目特征]
1.规格:DN25
2.组装形式:满足设计及规范要求
[工作内容]
1.安装
2.调试</t>
  </si>
  <si>
    <t>030901003001</t>
  </si>
  <si>
    <t>玻璃球闭式喷头 DN25</t>
  </si>
  <si>
    <t>[项目特征]
1.安装部位:普通区域采用动作温度为68°C快速响应玻璃球闭式喷头
2.材质、型号、规格:DN25
3.连接形式:满足设计及规范要求
4.装饰盘设计要求:
[工作内容]
1.安装
2.装饰盘安装
3.严密性试验</t>
  </si>
  <si>
    <t>030901003002</t>
  </si>
  <si>
    <t>[项目特征]
1.安装部位:厨房温度为93°C玻璃球闭式喷头
2.材质、型号、规格:DN25
3.连接形式:满足设计及规范要求
4.装饰盘设计要求:
[工作内容]
1.安装
2.装饰盘安装
3.严密性试验</t>
  </si>
  <si>
    <t>031201001002</t>
  </si>
  <si>
    <t>030906001002</t>
  </si>
  <si>
    <t>031201003002</t>
  </si>
  <si>
    <t>030905002002</t>
  </si>
  <si>
    <t>水泵房</t>
  </si>
  <si>
    <t>030109012001</t>
  </si>
  <si>
    <t>室外消火栓泵 XBD4/25-125G/2-L</t>
  </si>
  <si>
    <t>[项目特征]
1.名称:室外消火栓泵
2.型号:XBD4/25-125G/2-L
3.规格:Q=25L/S H=0.40MPa N=22KW
4.材质:铸铁
5.减振底座形式、数量:符合设计及规范要求
6.灌浆配合比:详设计
7.单机试运转要求:符合设计及规范要求
[工作内容]
1.本体安装
2.电动机安装
3.二次灌浆
4.单机试运转
5.补刷(喷)油漆</t>
  </si>
  <si>
    <t>030109012002</t>
  </si>
  <si>
    <t>室内消火栓泵 XBD6/25-125G/3-L</t>
  </si>
  <si>
    <t>[项目特征]
1.名称:室内消火栓泵
2.型号:XBD6/25-125G/3-L
3.规格:Q=25L/S H=0.60MPa N=30Kw
4.材质:铸铁
5.减振底座形式、数量:符合设计及规范要求
6.灌浆配合比:详设计
7.单机试运转要求:符合设计及规范要求
[工作内容]
1.本体安装
2.电动机安装
3.二次灌浆
4.单机试运转
5.补刷(喷)油漆</t>
  </si>
  <si>
    <t>030109012003</t>
  </si>
  <si>
    <t>室内喷淋泵 XBD7.5/50-150D/3-L</t>
  </si>
  <si>
    <t>[项目特征]
1.名称:室内喷淋泵
2.型号:XBD7.5/50-150D/3-L
3.规格:Q=50L/S H=0.75MPa N=55Kw
4.材质:铸铁
5.减振底座形式、数量:符合设计及规范要求
6.灌浆配合比:详设计
7.单机试运转要求:符合设计及规范要求
[工作内容]
1.本体安装
2.电动机安装
3.二次灌浆
4.单机试运转
5.补刷(喷)油漆</t>
  </si>
  <si>
    <t>031006002001</t>
  </si>
  <si>
    <t>立式稳压增压设备 XW(L)-Ⅱ-1.5-30-ADL(甲型)</t>
  </si>
  <si>
    <t>[项目特征]
1.设备名称:立式稳压增压设备
2.型号、规格:XW(L)-Ⅱ-1.5-30-ADL(甲型)   
3.水泵主要技术参数:消防压力0.27-0.36MPa ADL4-5 N=1.1kW
4.附件名称、规格、数量:立式隔膜式气压罐SQL1000X1.0,气压罐调节水容积150L,Q=1.5L/S H=0.30MPa
5.减震装置形式:符合设计及规范要求
[工作内容]
1.设备安装
2.附件安装
3.调试
4.减震装置制作、安装</t>
  </si>
  <si>
    <t>030109011001</t>
  </si>
  <si>
    <t>潜水排污泵 80JYWQ40-15-1600-4.0</t>
  </si>
  <si>
    <t>[项目特征]
1.名称:潜水排污泵
2.型号:80JYWQ40-15-1600-4.0
3.规格:Q=40m3/h H=15m N=4.0Kw
4.单机试运转要求:符合设计及规范要求
[工作内容]
1.本体安装
2.电动机安装
3.二次灌浆
4.单机试运转
5.补刷(喷)油漆</t>
  </si>
  <si>
    <t>030901002011</t>
  </si>
  <si>
    <t>030901002012</t>
  </si>
  <si>
    <t>030901002013</t>
  </si>
  <si>
    <t>030901001001</t>
  </si>
  <si>
    <t>焊接钢管DN200</t>
  </si>
  <si>
    <t>[项目特征]
1.安装部位:室内
2.材质、规格:焊接钢管 DN200
3.连接形式:详设计
[工作内容]
1.管道及管件安装
2.钢管镀锌
3.压力试验
4.冲洗
5.管道标识</t>
  </si>
  <si>
    <t>030901001002</t>
  </si>
  <si>
    <t>焊接钢管DN250</t>
  </si>
  <si>
    <t>[项目特征]
1.安装部位:室内
2.材质、规格:钢管 DN250
3.连接形式:详设计
[工作内容]
1.管道及管件安装
2.钢管镀锌
3.压力试验
4.冲洗
5.管道标识</t>
  </si>
  <si>
    <t>030901001003</t>
  </si>
  <si>
    <t>钢管DN300</t>
  </si>
  <si>
    <t>[项目特征]
1.安装部位:室内
2.材质、规格:钢管 DN300
3.连接形式:详设计
[工作内容]
1.管道及管件安装
2.钢管镀锌
3.压力试验
4.冲洗
5.管道标识</t>
  </si>
  <si>
    <t>031002003004</t>
  </si>
  <si>
    <t>柔性防水套管 DN350</t>
  </si>
  <si>
    <t>[项目特征]
1.名称、类型:柔性防水套管
2.材质:钢管
3.规格:DN350
4.填料材质:符合设计及规范要求
[工作内容]
1.制作
2.安装
3.除锈、刷油</t>
  </si>
  <si>
    <t>031002003005</t>
  </si>
  <si>
    <t>柔性防水套管 DN200</t>
  </si>
  <si>
    <t>[项目特征]
1.名称、类型:柔性防水套管
2.材质:钢管
3.规格:DN200
4.填料材质:符合设计及规范要求
[工作内容]
1.制作
2.安装
3.除锈、刷油</t>
  </si>
  <si>
    <t>031002003006</t>
  </si>
  <si>
    <t>柔性防水套管 DN150</t>
  </si>
  <si>
    <t>[项目特征]
1.名称、类型:柔性防水套管
2.材质:钢管
3.规格:DN150
4.填料材质:符合设计及规范要求
[工作内容]
1.制作
2.安装
3.除锈、刷油</t>
  </si>
  <si>
    <t>031002003007</t>
  </si>
  <si>
    <t>柔性防水套管 DN40</t>
  </si>
  <si>
    <t>[项目特征]
1.名称、类型:柔性防水套管
2.材质:钢管
3.规格:DN40
4.填料材质:符合设计及规范要求
[工作内容]
1.制作
2.安装
3.除锈、刷油</t>
  </si>
  <si>
    <t>031003003010</t>
  </si>
  <si>
    <t>活塞式液压水位控制阀 DN100</t>
  </si>
  <si>
    <t>[项目特征]
1.类型:活塞式液压水位控制阀
2.材质:详设计
3.规格、压力等级:DN100
4.连接形式:详设计
[工作内容]
1.安装
2.调试</t>
  </si>
  <si>
    <t>031003003011</t>
  </si>
  <si>
    <t>非空气隔断倒流防止器 DN100</t>
  </si>
  <si>
    <t>[项目特征]
1.类型:非空气隔断倒流防止器
2.材质:详设计
3.规格、压力等级:DN100
4.连接形式:详设计
[工作内容]
1.安装
2.调试</t>
  </si>
  <si>
    <t>031003003012</t>
  </si>
  <si>
    <t>可调式减压阀 DN65</t>
  </si>
  <si>
    <t>[项目特征]
1.类型:可调式减压阀
2.材质:详设计
3.规格、压力等级:DN65
4.连接形式:详设计
[工作内容]
1.安装
2.调试</t>
  </si>
  <si>
    <t>031003003013</t>
  </si>
  <si>
    <t>闸阀 DN65</t>
  </si>
  <si>
    <t>[项目特征]
1.类型:闸阀
2.材质:详设计
3.规格、压力等级:DN65
4.连接形式:详设计
[工作内容]
1.安装
2.调试</t>
  </si>
  <si>
    <t>031003003014</t>
  </si>
  <si>
    <t>闸阀 DN100</t>
  </si>
  <si>
    <t>[项目特征]
1.类型:闸阀
2.材质:详设计
3.规格、压力等级:DN100
4.连接形式:详设计
[工作内容]
1.安装
2.调试</t>
  </si>
  <si>
    <t>031003003015</t>
  </si>
  <si>
    <t>闸阀 DN200</t>
  </si>
  <si>
    <t>[项目特征]
1.类型:闸阀
2.材质:详设计
3.规格、压力等级:DN200
4.连接形式:详设计
[工作内容]
1.安装
2.调试</t>
  </si>
  <si>
    <t>031003003016</t>
  </si>
  <si>
    <t>闸阀 DN300</t>
  </si>
  <si>
    <t>[项目特征]
1.类型:闸阀
2.材质:详设计
3.规格、压力等级:DN300
4.连接形式:详设计
[工作内容]
1.安装
2.调试</t>
  </si>
  <si>
    <t>031003003017</t>
  </si>
  <si>
    <t>旋流防止器 DN300</t>
  </si>
  <si>
    <t>[项目特征]
1.类型:旋流防止器
2.材质:详设计
3.规格、压力等级:DN300
4.连接形式:详设计
[工作内容]
1.安装
2.调试</t>
  </si>
  <si>
    <t>031003003018</t>
  </si>
  <si>
    <t>泄压安全阀 DN100</t>
  </si>
  <si>
    <t>[项目特征]
1.类型:泄压安全阀
2.材质:详设计
3.规格、压力等级:DN100
4.连接形式:详设计
[工作内容]
1.安装
2.调试</t>
  </si>
  <si>
    <t>031003013001</t>
  </si>
  <si>
    <t>水表 DN100</t>
  </si>
  <si>
    <t>[项目特征]
1.安装部位(室内外):水表
2.型号、规格:DN100
3.连接形式:无
[工作内容]
1.组装</t>
  </si>
  <si>
    <t>031003003019</t>
  </si>
  <si>
    <t>止回阀 DN200</t>
  </si>
  <si>
    <t>031003003020</t>
  </si>
  <si>
    <t>浮球阀 DN100</t>
  </si>
  <si>
    <t>[项目特征]
1.类型:浮球阀
2.规格、压力等级:DN100
3.连接形式:详设计
[工作内容]
1.安装
2.调试</t>
  </si>
  <si>
    <t>031003008001</t>
  </si>
  <si>
    <t>Y型过滤器 DN100</t>
  </si>
  <si>
    <t>[项目特征]
1.材质:Y型过滤器
2.规格、压力等级:DN100
3.连接形式:详设计
[工作内容]
1.安装</t>
  </si>
  <si>
    <t>031003008002</t>
  </si>
  <si>
    <t>Y型过滤器 DN200</t>
  </si>
  <si>
    <t>[项目特征]
1.材质:Y型过滤器
2.规格、压力等级:DN200
3.连接形式:详设计
[工作内容]
1.安装</t>
  </si>
  <si>
    <t>031003008003</t>
  </si>
  <si>
    <t>压力测试装置 DN200</t>
  </si>
  <si>
    <t>[项目特征]
1.材质:压力测试装置
2.规格、压力等级:DN200
3.连接形式:详设计
[工作内容]
1.安装</t>
  </si>
  <si>
    <t>031003008004</t>
  </si>
  <si>
    <t>信号阀 DN100</t>
  </si>
  <si>
    <t>[项目特征]
1.材质:信号阀
2.规格、压力等级:DN100
3.连接形式:详设计
[工作内容]
1.安装</t>
  </si>
  <si>
    <t>031003008005</t>
  </si>
  <si>
    <t>信号阀 DN200</t>
  </si>
  <si>
    <t>[项目特征]
1.材质:信号阀
2.规格、压力等级:DN200
3.连接形式:详设计
[工作内容]
1.安装</t>
  </si>
  <si>
    <t>030817006001</t>
  </si>
  <si>
    <t>水位计安装 DN25</t>
  </si>
  <si>
    <t>[项目特征]
1.规格:DN25
[工作内容]
1.安装</t>
  </si>
  <si>
    <t>080902006001</t>
  </si>
  <si>
    <t>液位信号装置</t>
  </si>
  <si>
    <t>[项目特征]
1.名称:液位信号装置
[工作内容]
1.安装、调试
2.连接
3.运输</t>
  </si>
  <si>
    <t>支</t>
  </si>
  <si>
    <t>031003010001</t>
  </si>
  <si>
    <t>橡胶软接头 DN200</t>
  </si>
  <si>
    <t>[项目特征]
1.材质:橡胶软接头
2.规格:DN200
3.连接形式:详设计
[工作内容]
1.安装</t>
  </si>
  <si>
    <t>030601002002</t>
  </si>
  <si>
    <t>压力表</t>
  </si>
  <si>
    <t>[项目特征]
1.名称:压力表
2.型号:详设计
[工作内容]
1.本体安装
2.单体校验调整</t>
  </si>
  <si>
    <t>031003018001</t>
  </si>
  <si>
    <t>水锤消除器安装 DN200</t>
  </si>
  <si>
    <t>[项目特征]
1.名称 :水锤消除器
2.规格:DN200
[工作内容]
1.本体安装
2.调试</t>
  </si>
  <si>
    <t>030601004001</t>
  </si>
  <si>
    <t>流量测试装置 DN65</t>
  </si>
  <si>
    <t>[项目特征]
1.名称:流量测试装置
2.规格:DN65
[工作内容]
1.配合安装
2.节流装置配合安装
3.取源部件配合安装
4.单体调试</t>
  </si>
  <si>
    <t>031003008006</t>
  </si>
  <si>
    <t>压力开关 DN250</t>
  </si>
  <si>
    <t>[项目特征]
1.材质:压力开关
2.规格、压力等级:DN250
3.连接形式:详设计
[工作内容]
1.安装</t>
  </si>
  <si>
    <t>031006015002</t>
  </si>
  <si>
    <t>生活组合式不锈钢水箱</t>
  </si>
  <si>
    <t>[项目特征]
1.材质、类型:生活组合式不锈钢水箱
2.型号、规格:LxBxH=4.5mx2.5mx3.0m V=30m3
[工作内容]
1.制作
2.安装</t>
  </si>
  <si>
    <t>031006001001</t>
  </si>
  <si>
    <t>变频恒压给水设备</t>
  </si>
  <si>
    <t>[项目特征]
1.设备名称:变频恒压给水设备
2.型号、规格:2LBF24-41 Q=42m3/h H=0.40MPa
3.水泵主要技术参数:LBF24-41 Q=21m3/h H=0.40MPa N=7.5Kw
4.附件名称、规格、数量:气压罐Φ500*1500  设备具有流量控制器、稳流罐、自动增压装置 
5.减震装置形式:符合设计及规范要求
[工作内容]
1.设备安装
2.附件安装
3.调试
4.减震装置制作、安装</t>
  </si>
  <si>
    <t>气体灭火系统</t>
  </si>
  <si>
    <t>030902007001</t>
  </si>
  <si>
    <t>七氟丙烷灭火系统 WLQF-70</t>
  </si>
  <si>
    <t>[工作内容]
1.贮存装置安装
2.系统组件安装
3.气体增压</t>
  </si>
  <si>
    <t>030903009001</t>
  </si>
  <si>
    <t>无管网气体灭火装置</t>
  </si>
  <si>
    <t>[工作内容]
1.安装
2.调试</t>
  </si>
  <si>
    <t>工程名称：南区综合楼消防工程</t>
  </si>
  <si>
    <t>030904017002</t>
  </si>
  <si>
    <t>030904015002</t>
  </si>
  <si>
    <t>030904016002</t>
  </si>
  <si>
    <t>030904013005</t>
  </si>
  <si>
    <t>030904014002</t>
  </si>
  <si>
    <t>030904011003</t>
  </si>
  <si>
    <t>030904001004</t>
  </si>
  <si>
    <t>030904001005</t>
  </si>
  <si>
    <t>030904001006</t>
  </si>
  <si>
    <t>030904011004</t>
  </si>
  <si>
    <t>030904008008</t>
  </si>
  <si>
    <t>030904008009</t>
  </si>
  <si>
    <t>030904008010</t>
  </si>
  <si>
    <t>030904005002</t>
  </si>
  <si>
    <t>030904003003</t>
  </si>
  <si>
    <t>030904003004</t>
  </si>
  <si>
    <t>030904007002</t>
  </si>
  <si>
    <t>080603009002</t>
  </si>
  <si>
    <t>030904008011</t>
  </si>
  <si>
    <t>030904008012</t>
  </si>
  <si>
    <t>030411004017</t>
  </si>
  <si>
    <t>030411004018</t>
  </si>
  <si>
    <t>030411004019</t>
  </si>
  <si>
    <t>030411004020</t>
  </si>
  <si>
    <t>030411004021</t>
  </si>
  <si>
    <t>030411004022</t>
  </si>
  <si>
    <t>030411001009</t>
  </si>
  <si>
    <t>030411001010</t>
  </si>
  <si>
    <t>030411001011</t>
  </si>
  <si>
    <t>030411006004</t>
  </si>
  <si>
    <t>030905001002</t>
  </si>
  <si>
    <t>030905003003</t>
  </si>
  <si>
    <t>030905003004</t>
  </si>
  <si>
    <t>030905003005</t>
  </si>
  <si>
    <t>030411004023</t>
  </si>
  <si>
    <t>030411004024</t>
  </si>
  <si>
    <t>030507006002</t>
  </si>
  <si>
    <t>030411001012</t>
  </si>
  <si>
    <t>030701006002</t>
  </si>
  <si>
    <t>030411004025</t>
  </si>
  <si>
    <t>030411004026</t>
  </si>
  <si>
    <t>030904008013</t>
  </si>
  <si>
    <t>030904013006</t>
  </si>
  <si>
    <t>030411004027</t>
  </si>
  <si>
    <t>030411004028</t>
  </si>
  <si>
    <t>030904008014</t>
  </si>
  <si>
    <t>030904013007</t>
  </si>
  <si>
    <t>030411004029</t>
  </si>
  <si>
    <t>030904013008</t>
  </si>
  <si>
    <t>030412001003</t>
  </si>
  <si>
    <t>030412004006</t>
  </si>
  <si>
    <t>030412004007</t>
  </si>
  <si>
    <t>030412004008</t>
  </si>
  <si>
    <t>030412004009</t>
  </si>
  <si>
    <t>030412004010</t>
  </si>
  <si>
    <t>030411001013</t>
  </si>
  <si>
    <t>030411004030</t>
  </si>
  <si>
    <t>030411004031</t>
  </si>
  <si>
    <t>030411004032</t>
  </si>
  <si>
    <t>030411006005</t>
  </si>
  <si>
    <t>030411006006</t>
  </si>
  <si>
    <t>030108006004</t>
  </si>
  <si>
    <t>030108006005</t>
  </si>
  <si>
    <t>[项目特征]
1.名称:轴流排风机
2.型号:低噪音轴流排风机 T35-6.3
3.规格:15297m3/h 224Pa 1.5kw 77dB  33kg 
4.单机试运转要求:符合设计要求及规范
[工作内容]
1.本体安装
2.减振台座制作、安装
3.二次灌浆
4.单机试运转
5.补刷(喷)油漆</t>
  </si>
  <si>
    <t>030108006006</t>
  </si>
  <si>
    <t>轴流排风机T35-11-No4.5 N=0.18kW Q=4504m3/h H=112pa</t>
  </si>
  <si>
    <t>[项目特征]
1.名称:轴流排风机
2.型号:T35-11-No4.5   
3.规格:N=0.18kW Q=4504m3/h H=112pa 
4.单机试运转要求:符合设计要求及规范
[工作内容]
1.本体安装
2.减振台座制作、安装
3.二次灌浆
4.单机试运转
5.补刷(喷)油漆</t>
  </si>
  <si>
    <t>030108006007</t>
  </si>
  <si>
    <t>消防排烟专用风机 HTF-I-No6 N=5.5 kW Q=16090m3/h H=510pa</t>
  </si>
  <si>
    <t>[项目特征]
1.名称:消防排烟专用风机
2.型号:HTF-I-No6
3.规格:N=5.5 kW Q=16090m3/h H=510pa
4.单机试运转要求:符合设计要求及规范
[工作内容]
1.本体安装
2.减振台座制作、安装
3.二次灌浆
4.单机试运转
5.补刷(喷)油漆</t>
  </si>
  <si>
    <t>030404033004</t>
  </si>
  <si>
    <t>030404033005</t>
  </si>
  <si>
    <t>030703019002</t>
  </si>
  <si>
    <t>030702001005</t>
  </si>
  <si>
    <t>030702001006</t>
  </si>
  <si>
    <t>030702001007</t>
  </si>
  <si>
    <t>镀锌风管 长边长≤1250</t>
  </si>
  <si>
    <t>[项目特征]
1.名称:风管
2.材质:镀锌钢板
3.形状:矩形
4.规格:长边长≤1250
5.板材厚度:1.0mm
[工作内容]
1.风管、管件、法兰、零件、支吊架制作、安装
2.过跨风管落地支架制作、安装</t>
  </si>
  <si>
    <t>030702001008</t>
  </si>
  <si>
    <t>030703001002</t>
  </si>
  <si>
    <t>280℃防火阀 1000*250</t>
  </si>
  <si>
    <t>[项目特征]
1.名称:280℃防火阀
2.规格:1000*250
[工作内容]
1.阀体制作
2.阀体安装
3.支架制作、安装</t>
  </si>
  <si>
    <t>030703001003</t>
  </si>
  <si>
    <t>280℃防火阀 1250*500</t>
  </si>
  <si>
    <t>[项目特征]
1.名称:280℃防火阀
2.规格:1250*500
[工作内容]
1.阀体制作
2.阀体安装
3.支架制作、安装</t>
  </si>
  <si>
    <t>030703011009</t>
  </si>
  <si>
    <t>单层格栅风口 500*300</t>
  </si>
  <si>
    <t>[项目特征]
1.名称:单层格栅风口
2.规格:500*300
[工作内容]
1.风口制作、安装
2.散流器制作、安装</t>
  </si>
  <si>
    <t>030703011010</t>
  </si>
  <si>
    <t>单层百叶风口 250*250</t>
  </si>
  <si>
    <t>[项目特征]
1.名称:单层百叶风口
2.规格:250*250
[工作内容]
1.风口制作、安装
2.散流器制作、安装</t>
  </si>
  <si>
    <t>030703011011</t>
  </si>
  <si>
    <t>单层百叶风口 400*500</t>
  </si>
  <si>
    <t>[项目特征]
1.名称:单层百叶风口
2.规格:400*500
[工作内容]
1.风口制作、安装
2.散流器制作、安装</t>
  </si>
  <si>
    <t>030703011012</t>
  </si>
  <si>
    <t>单层百叶风口 600*800</t>
  </si>
  <si>
    <t>[项目特征]
1.名称:单层百叶风口
2.规格:600*800
[工作内容]
1.风口制作、安装
2.散流器制作、安装</t>
  </si>
  <si>
    <t>030703007001</t>
  </si>
  <si>
    <t>常闭电动排烟口 800*700（+250）</t>
  </si>
  <si>
    <t>[项目特征]
1.名称:常闭电动排烟口
2.规格:800*700（+250）
[工作内容]
1.风口制作、安装
2.散流器制作、安装
3.百叶窗安装</t>
  </si>
  <si>
    <t>030703011013</t>
  </si>
  <si>
    <t>030703011014</t>
  </si>
  <si>
    <t>铝合金防雨百叶风口 500*250</t>
  </si>
  <si>
    <t>[项目特征]
1.名称:铝合金防雨百叶风口
2.规格:500*250
[工作内容]
1.风口制作、安装
2.散流器制作、安装</t>
  </si>
  <si>
    <t>030703011015</t>
  </si>
  <si>
    <t>铝合金防雨百叶风口 1250*500</t>
  </si>
  <si>
    <t>[项目特征]
1.名称:铝合金防雨百叶风口
2.规格:1250*500
[工作内容]
1.风口制作、安装
2.散流器制作、安装</t>
  </si>
  <si>
    <t>030703011016</t>
  </si>
  <si>
    <t>030411001014</t>
  </si>
  <si>
    <t>030411001015</t>
  </si>
  <si>
    <t>030408001005</t>
  </si>
  <si>
    <t>030408001006</t>
  </si>
  <si>
    <t>030408001007</t>
  </si>
  <si>
    <t>030404031002</t>
  </si>
  <si>
    <t>030901002014</t>
  </si>
  <si>
    <t>030901002015</t>
  </si>
  <si>
    <t>030901002016</t>
  </si>
  <si>
    <t>031003003021</t>
  </si>
  <si>
    <t>031003003022</t>
  </si>
  <si>
    <t>031003003023</t>
  </si>
  <si>
    <t>031003003024</t>
  </si>
  <si>
    <t>031003003025</t>
  </si>
  <si>
    <t>031003001003</t>
  </si>
  <si>
    <t>030601002003</t>
  </si>
  <si>
    <t>030901010004</t>
  </si>
  <si>
    <t>031002003008</t>
  </si>
  <si>
    <t>穿楼板套管DN100</t>
  </si>
  <si>
    <t>[项目特征]
1.名称、类型:穿楼板套管
2.材质:焊接钢管
3.规格:DN100
4.填料材质:满足设计及规范要求
[工作内容]
1.制作
2.安装
3.除锈、刷油</t>
  </si>
  <si>
    <t>031002003009</t>
  </si>
  <si>
    <t>031002003010</t>
  </si>
  <si>
    <t>030404019003</t>
  </si>
  <si>
    <t>030901010005</t>
  </si>
  <si>
    <t>单口消火栓 DN65</t>
  </si>
  <si>
    <t>030901010006</t>
  </si>
  <si>
    <t>031006015003</t>
  </si>
  <si>
    <t>031201001003</t>
  </si>
  <si>
    <t>030906001003</t>
  </si>
  <si>
    <t>031201003003</t>
  </si>
  <si>
    <t>030901013002</t>
  </si>
  <si>
    <t>[项目特征]
1.形式: 灭火器 MF/ABC4型
2.规格、型号:2具装
[工作内容]
1.设置</t>
  </si>
  <si>
    <t>030905002003</t>
  </si>
  <si>
    <t>030901002017</t>
  </si>
  <si>
    <t>030901002018</t>
  </si>
  <si>
    <t>030901002019</t>
  </si>
  <si>
    <t>030901002020</t>
  </si>
  <si>
    <t>030901002021</t>
  </si>
  <si>
    <t>030901002022</t>
  </si>
  <si>
    <t>030901002023</t>
  </si>
  <si>
    <t>031003003026</t>
  </si>
  <si>
    <t>031003003027</t>
  </si>
  <si>
    <t>030901006002</t>
  </si>
  <si>
    <t>031003001004</t>
  </si>
  <si>
    <t>030404019004</t>
  </si>
  <si>
    <t>031003003028</t>
  </si>
  <si>
    <t>031003003029</t>
  </si>
  <si>
    <t>030901004002</t>
  </si>
  <si>
    <t>[项目特征]
1.名称:湿式报警阀装置 DN150
2.型号、规格: DN150
[工作内容]
1.安装
2.电气接线
3.调试</t>
  </si>
  <si>
    <t>030901008002</t>
  </si>
  <si>
    <t>030901003003</t>
  </si>
  <si>
    <t>030901003004</t>
  </si>
  <si>
    <t>031201001004</t>
  </si>
  <si>
    <t>030906001004</t>
  </si>
  <si>
    <t>031201003004</t>
  </si>
  <si>
    <t>030905002004</t>
  </si>
  <si>
    <t>030109012004</t>
  </si>
  <si>
    <t>030109012005</t>
  </si>
  <si>
    <t>030109012006</t>
  </si>
  <si>
    <t>031006002002</t>
  </si>
  <si>
    <t>030109011002</t>
  </si>
  <si>
    <t>030901002024</t>
  </si>
  <si>
    <t>030901002025</t>
  </si>
  <si>
    <t>030901002026</t>
  </si>
  <si>
    <t>030901001004</t>
  </si>
  <si>
    <t>030901001005</t>
  </si>
  <si>
    <t>030901001006</t>
  </si>
  <si>
    <t>031002003011</t>
  </si>
  <si>
    <t>031002003012</t>
  </si>
  <si>
    <t>031002003013</t>
  </si>
  <si>
    <t>031002003014</t>
  </si>
  <si>
    <t>031003003030</t>
  </si>
  <si>
    <t>031003003031</t>
  </si>
  <si>
    <t>031003003032</t>
  </si>
  <si>
    <t>031003003033</t>
  </si>
  <si>
    <t>031003003034</t>
  </si>
  <si>
    <t>031003003035</t>
  </si>
  <si>
    <t>031003003036</t>
  </si>
  <si>
    <t>031003003037</t>
  </si>
  <si>
    <t>031003003038</t>
  </si>
  <si>
    <t>031003013002</t>
  </si>
  <si>
    <t>031003003039</t>
  </si>
  <si>
    <t>031003003040</t>
  </si>
  <si>
    <t>031003008007</t>
  </si>
  <si>
    <t>031003008008</t>
  </si>
  <si>
    <t>031003008009</t>
  </si>
  <si>
    <t>031003008010</t>
  </si>
  <si>
    <t>031003008011</t>
  </si>
  <si>
    <t>030817006002</t>
  </si>
  <si>
    <t>080902006002</t>
  </si>
  <si>
    <t>031003010002</t>
  </si>
  <si>
    <t>030601002004</t>
  </si>
  <si>
    <t>031003018002</t>
  </si>
  <si>
    <t>030601004002</t>
  </si>
  <si>
    <t>031003008012</t>
  </si>
  <si>
    <t>031006015004</t>
  </si>
  <si>
    <t>[项目特征]
1.材质、类型:生活组合式不锈钢水箱
2.型号、规格:LxBxH=4.0mx5.5mx3.0m V=45m3
[工作内容]
1.制作
2.安装</t>
  </si>
  <si>
    <t>031006001002</t>
  </si>
  <si>
    <t>030902007002</t>
  </si>
  <si>
    <t>七氟丙烷灭火系统 WLQF-90</t>
  </si>
  <si>
    <t>030902007003</t>
  </si>
  <si>
    <t>030903009002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</si>
</sst>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9"/>
      <color theme="1"/>
      <name val="??"/>
      <charset val="134"/>
      <scheme val="minor"/>
    </font>
    <font>
      <sz val="9"/>
      <color theme="1"/>
      <name val="宋体"/>
      <charset val="134"/>
    </font>
    <font>
      <b/>
      <sz val="2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11"/>
      <color theme="1"/>
      <name val="??"/>
      <charset val="0"/>
      <scheme val="minor"/>
    </font>
    <font>
      <u/>
      <sz val="11"/>
      <color rgb="FF0000FF"/>
      <name val="??"/>
      <charset val="0"/>
      <scheme val="minor"/>
    </font>
    <font>
      <sz val="11"/>
      <color theme="1"/>
      <name val="??"/>
      <charset val="134"/>
      <scheme val="minor"/>
    </font>
    <font>
      <b/>
      <sz val="15"/>
      <color theme="3"/>
      <name val="??"/>
      <charset val="134"/>
      <scheme val="minor"/>
    </font>
    <font>
      <sz val="11"/>
      <color rgb="FF9C0006"/>
      <name val="??"/>
      <charset val="0"/>
      <scheme val="minor"/>
    </font>
    <font>
      <sz val="11"/>
      <color rgb="FFFF0000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9C6500"/>
      <name val="??"/>
      <charset val="0"/>
      <scheme val="minor"/>
    </font>
    <font>
      <b/>
      <sz val="13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sz val="11"/>
      <color rgb="FF006100"/>
      <name val="??"/>
      <charset val="0"/>
      <scheme val="minor"/>
    </font>
    <font>
      <b/>
      <sz val="18"/>
      <color theme="3"/>
      <name val="??"/>
      <charset val="134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sz val="11"/>
      <color rgb="FFFA7D00"/>
      <name val="??"/>
      <charset val="0"/>
      <scheme val="minor"/>
    </font>
    <font>
      <i/>
      <sz val="11"/>
      <color rgb="FF7F7F7F"/>
      <name val="??"/>
      <charset val="0"/>
      <scheme val="minor"/>
    </font>
    <font>
      <b/>
      <sz val="11"/>
      <color theme="3"/>
      <name val="??"/>
      <charset val="134"/>
      <scheme val="minor"/>
    </font>
    <font>
      <b/>
      <sz val="11"/>
      <color rgb="FFFFFFF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3F3F3F"/>
      <name val="??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40">
    <border>
      <left/>
      <right/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auto="1"/>
      </top>
      <bottom style="thin">
        <color indexed="8"/>
      </bottom>
      <diagonal/>
    </border>
    <border>
      <left/>
      <right style="thin">
        <color indexed="8"/>
      </right>
      <top style="medium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auto="1"/>
      </bottom>
      <diagonal/>
    </border>
    <border>
      <left style="thin">
        <color indexed="8"/>
      </left>
      <right/>
      <top style="thin">
        <color indexed="8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medium">
        <color auto="1"/>
      </bottom>
      <diagonal/>
    </border>
    <border>
      <left/>
      <right/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5" borderId="3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13" borderId="37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33" applyNumberFormat="0" applyFill="0" applyAlignment="0" applyProtection="0">
      <alignment vertical="center"/>
    </xf>
    <xf numFmtId="0" fontId="13" fillId="0" borderId="3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0" borderId="36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4" fillId="19" borderId="39" applyNumberFormat="0" applyAlignment="0" applyProtection="0">
      <alignment vertical="center"/>
    </xf>
    <xf numFmtId="0" fontId="23" fillId="19" borderId="34" applyNumberFormat="0" applyAlignment="0" applyProtection="0">
      <alignment vertical="center"/>
    </xf>
    <xf numFmtId="0" fontId="22" fillId="18" borderId="38" applyNumberFormat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9" fillId="0" borderId="35" applyNumberFormat="0" applyFill="0" applyAlignment="0" applyProtection="0">
      <alignment vertical="center"/>
    </xf>
    <xf numFmtId="0" fontId="5" fillId="0" borderId="32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0" fillId="0" borderId="0"/>
  </cellStyleXfs>
  <cellXfs count="86">
    <xf numFmtId="0" fontId="0" fillId="0" borderId="0" xfId="49"/>
    <xf numFmtId="0" fontId="0" fillId="0" borderId="0" xfId="49" applyFont="1" applyFill="1" applyAlignment="1"/>
    <xf numFmtId="0" fontId="1" fillId="0" borderId="0" xfId="49" applyFont="1" applyFill="1" applyAlignment="1">
      <alignment horizontal="center" vertical="center"/>
    </xf>
    <xf numFmtId="0" fontId="1" fillId="0" borderId="0" xfId="49" applyFont="1" applyFill="1" applyAlignment="1">
      <alignment horizontal="right" vertical="center"/>
    </xf>
    <xf numFmtId="0" fontId="2" fillId="2" borderId="0" xfId="49" applyFont="1" applyFill="1" applyAlignment="1">
      <alignment horizontal="center" vertical="center" wrapText="1"/>
    </xf>
    <xf numFmtId="0" fontId="3" fillId="2" borderId="0" xfId="49" applyFont="1" applyFill="1" applyAlignment="1">
      <alignment vertical="center" wrapText="1"/>
    </xf>
    <xf numFmtId="0" fontId="3" fillId="2" borderId="1" xfId="49" applyFont="1" applyFill="1" applyBorder="1" applyAlignment="1">
      <alignment horizontal="center" vertical="center" wrapText="1"/>
    </xf>
    <xf numFmtId="0" fontId="3" fillId="2" borderId="2" xfId="49" applyFont="1" applyFill="1" applyBorder="1" applyAlignment="1">
      <alignment horizontal="center" vertical="center" wrapText="1"/>
    </xf>
    <xf numFmtId="0" fontId="3" fillId="2" borderId="3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center" vertical="center" wrapText="1"/>
    </xf>
    <xf numFmtId="0" fontId="3" fillId="2" borderId="4" xfId="49" applyFont="1" applyFill="1" applyBorder="1" applyAlignment="1">
      <alignment horizontal="left" vertical="center" wrapText="1"/>
    </xf>
    <xf numFmtId="0" fontId="3" fillId="2" borderId="4" xfId="49" applyFont="1" applyFill="1" applyBorder="1" applyAlignment="1">
      <alignment vertical="center" wrapText="1"/>
    </xf>
    <xf numFmtId="0" fontId="3" fillId="2" borderId="0" xfId="49" applyFont="1" applyFill="1" applyAlignment="1">
      <alignment horizontal="right" vertical="center" wrapText="1"/>
    </xf>
    <xf numFmtId="0" fontId="3" fillId="2" borderId="0" xfId="49" applyFont="1" applyFill="1" applyAlignment="1">
      <alignment horizontal="center" vertical="center" wrapText="1"/>
    </xf>
    <xf numFmtId="0" fontId="3" fillId="2" borderId="5" xfId="49" applyFont="1" applyFill="1" applyBorder="1" applyAlignment="1">
      <alignment horizontal="center" vertical="center" wrapText="1"/>
    </xf>
    <xf numFmtId="0" fontId="3" fillId="2" borderId="6" xfId="49" applyFont="1" applyFill="1" applyBorder="1" applyAlignment="1">
      <alignment horizontal="center" vertical="center" wrapText="1"/>
    </xf>
    <xf numFmtId="0" fontId="1" fillId="0" borderId="7" xfId="49" applyFont="1" applyFill="1" applyBorder="1" applyAlignment="1">
      <alignment horizontal="center" vertical="center"/>
    </xf>
    <xf numFmtId="0" fontId="1" fillId="0" borderId="8" xfId="49" applyFont="1" applyFill="1" applyBorder="1" applyAlignment="1">
      <alignment horizontal="center" vertical="center"/>
    </xf>
    <xf numFmtId="0" fontId="1" fillId="0" borderId="9" xfId="49" applyFont="1" applyFill="1" applyBorder="1" applyAlignment="1">
      <alignment horizontal="center" vertical="center"/>
    </xf>
    <xf numFmtId="0" fontId="1" fillId="0" borderId="10" xfId="49" applyFont="1" applyFill="1" applyBorder="1" applyAlignment="1">
      <alignment horizontal="center" vertical="center"/>
    </xf>
    <xf numFmtId="0" fontId="3" fillId="2" borderId="11" xfId="49" applyFont="1" applyFill="1" applyBorder="1" applyAlignment="1">
      <alignment vertical="center" wrapText="1"/>
    </xf>
    <xf numFmtId="0" fontId="3" fillId="2" borderId="9" xfId="49" applyFont="1" applyFill="1" applyBorder="1" applyAlignment="1">
      <alignment horizontal="center" vertical="center" wrapText="1"/>
    </xf>
    <xf numFmtId="0" fontId="1" fillId="0" borderId="9" xfId="49" applyFont="1" applyFill="1" applyBorder="1" applyAlignment="1">
      <alignment horizontal="right" vertical="center"/>
    </xf>
    <xf numFmtId="0" fontId="1" fillId="0" borderId="10" xfId="49" applyFont="1" applyFill="1" applyBorder="1" applyAlignment="1">
      <alignment horizontal="right" vertical="center"/>
    </xf>
    <xf numFmtId="0" fontId="3" fillId="2" borderId="4" xfId="49" applyFont="1" applyFill="1" applyBorder="1" applyAlignment="1">
      <alignment horizontal="right" vertical="center" wrapText="1"/>
    </xf>
    <xf numFmtId="0" fontId="3" fillId="2" borderId="11" xfId="49" applyFont="1" applyFill="1" applyBorder="1" applyAlignment="1">
      <alignment horizontal="right" vertical="center" wrapText="1"/>
    </xf>
    <xf numFmtId="0" fontId="3" fillId="2" borderId="12" xfId="49" applyFont="1" applyFill="1" applyBorder="1" applyAlignment="1">
      <alignment horizontal="center" vertical="center" wrapText="1"/>
    </xf>
    <xf numFmtId="0" fontId="3" fillId="2" borderId="13" xfId="49" applyFont="1" applyFill="1" applyBorder="1" applyAlignment="1">
      <alignment horizontal="center" vertical="center" wrapText="1"/>
    </xf>
    <xf numFmtId="0" fontId="3" fillId="2" borderId="14" xfId="49" applyFont="1" applyFill="1" applyBorder="1" applyAlignment="1">
      <alignment horizontal="right" vertical="center" wrapText="1"/>
    </xf>
    <xf numFmtId="0" fontId="3" fillId="2" borderId="15" xfId="49" applyFont="1" applyFill="1" applyBorder="1" applyAlignment="1">
      <alignment horizontal="center" vertical="center" wrapText="1"/>
    </xf>
    <xf numFmtId="0" fontId="1" fillId="0" borderId="15" xfId="49" applyFont="1" applyFill="1" applyBorder="1" applyAlignment="1">
      <alignment horizontal="right" vertical="center"/>
    </xf>
    <xf numFmtId="0" fontId="1" fillId="0" borderId="16" xfId="49" applyFont="1" applyFill="1" applyBorder="1" applyAlignment="1">
      <alignment horizontal="right" vertical="center"/>
    </xf>
    <xf numFmtId="0" fontId="1" fillId="0" borderId="0" xfId="49" applyFont="1" applyFill="1" applyAlignment="1"/>
    <xf numFmtId="0" fontId="1" fillId="0" borderId="0" xfId="49" applyFont="1" applyFill="1" applyAlignment="1">
      <alignment horizontal="right"/>
    </xf>
    <xf numFmtId="0" fontId="1" fillId="0" borderId="7" xfId="49" applyFont="1" applyFill="1" applyBorder="1" applyAlignment="1">
      <alignment horizontal="right" vertical="center"/>
    </xf>
    <xf numFmtId="0" fontId="1" fillId="0" borderId="8" xfId="49" applyFont="1" applyFill="1" applyBorder="1" applyAlignment="1">
      <alignment horizontal="right" vertical="center"/>
    </xf>
    <xf numFmtId="0" fontId="3" fillId="2" borderId="15" xfId="49" applyFont="1" applyFill="1" applyBorder="1" applyAlignment="1">
      <alignment horizontal="right" vertical="center" wrapText="1"/>
    </xf>
    <xf numFmtId="0" fontId="1" fillId="0" borderId="15" xfId="49" applyFont="1" applyFill="1" applyBorder="1" applyAlignment="1">
      <alignment horizontal="right"/>
    </xf>
    <xf numFmtId="0" fontId="1" fillId="0" borderId="16" xfId="49" applyFont="1" applyFill="1" applyBorder="1" applyAlignment="1">
      <alignment horizontal="right"/>
    </xf>
    <xf numFmtId="0" fontId="0" fillId="0" borderId="7" xfId="49" applyFont="1" applyFill="1" applyBorder="1" applyAlignment="1">
      <alignment horizontal="center" vertical="center"/>
    </xf>
    <xf numFmtId="0" fontId="0" fillId="0" borderId="8" xfId="49" applyFont="1" applyFill="1" applyBorder="1" applyAlignment="1">
      <alignment horizontal="center" vertical="center"/>
    </xf>
    <xf numFmtId="0" fontId="0" fillId="0" borderId="9" xfId="49" applyFont="1" applyFill="1" applyBorder="1" applyAlignment="1">
      <alignment horizontal="center" vertical="center"/>
    </xf>
    <xf numFmtId="0" fontId="0" fillId="0" borderId="10" xfId="49" applyFont="1" applyFill="1" applyBorder="1" applyAlignment="1">
      <alignment horizontal="center" vertical="center"/>
    </xf>
    <xf numFmtId="0" fontId="0" fillId="0" borderId="9" xfId="49" applyFont="1" applyFill="1" applyBorder="1" applyAlignment="1"/>
    <xf numFmtId="0" fontId="0" fillId="0" borderId="10" xfId="49" applyFont="1" applyFill="1" applyBorder="1" applyAlignment="1"/>
    <xf numFmtId="0" fontId="3" fillId="2" borderId="17" xfId="49" applyFont="1" applyFill="1" applyBorder="1" applyAlignment="1">
      <alignment horizontal="right" vertical="center" wrapText="1"/>
    </xf>
    <xf numFmtId="0" fontId="3" fillId="2" borderId="18" xfId="49" applyFont="1" applyFill="1" applyBorder="1" applyAlignment="1">
      <alignment horizontal="right" vertical="center" wrapText="1"/>
    </xf>
    <xf numFmtId="0" fontId="3" fillId="2" borderId="19" xfId="49" applyFont="1" applyFill="1" applyBorder="1" applyAlignment="1">
      <alignment horizontal="center" vertical="center" wrapText="1"/>
    </xf>
    <xf numFmtId="0" fontId="0" fillId="0" borderId="7" xfId="49" applyFont="1" applyFill="1" applyBorder="1" applyAlignment="1">
      <alignment horizontal="center"/>
    </xf>
    <xf numFmtId="0" fontId="0" fillId="0" borderId="8" xfId="49" applyFont="1" applyFill="1" applyBorder="1" applyAlignment="1">
      <alignment horizontal="center"/>
    </xf>
    <xf numFmtId="0" fontId="3" fillId="2" borderId="11" xfId="49" applyFont="1" applyFill="1" applyBorder="1" applyAlignment="1">
      <alignment horizontal="center" vertical="center" wrapText="1"/>
    </xf>
    <xf numFmtId="0" fontId="1" fillId="0" borderId="15" xfId="49" applyFont="1" applyFill="1" applyBorder="1" applyAlignment="1"/>
    <xf numFmtId="0" fontId="1" fillId="0" borderId="16" xfId="49" applyFont="1" applyFill="1" applyBorder="1" applyAlignment="1"/>
    <xf numFmtId="0" fontId="3" fillId="2" borderId="0" xfId="49" applyFont="1" applyFill="1" applyAlignment="1" applyProtection="1">
      <alignment horizontal="left" vertical="center" wrapText="1"/>
    </xf>
    <xf numFmtId="0" fontId="3" fillId="2" borderId="0" xfId="49" applyFont="1" applyFill="1" applyAlignment="1" applyProtection="1">
      <alignment horizontal="center" vertical="center" wrapText="1"/>
    </xf>
    <xf numFmtId="0" fontId="0" fillId="0" borderId="0" xfId="49" applyProtection="1"/>
    <xf numFmtId="0" fontId="2" fillId="2" borderId="0" xfId="49" applyFont="1" applyFill="1" applyAlignment="1" applyProtection="1">
      <alignment horizontal="center" vertical="center" wrapText="1"/>
    </xf>
    <xf numFmtId="0" fontId="3" fillId="2" borderId="0" xfId="49" applyFont="1" applyFill="1" applyAlignment="1" applyProtection="1">
      <alignment horizontal="left" wrapText="1"/>
    </xf>
    <xf numFmtId="0" fontId="3" fillId="2" borderId="20" xfId="49" applyFont="1" applyFill="1" applyBorder="1" applyAlignment="1" applyProtection="1">
      <alignment horizontal="center" vertical="center" wrapText="1"/>
    </xf>
    <xf numFmtId="0" fontId="3" fillId="2" borderId="7" xfId="49" applyFont="1" applyFill="1" applyBorder="1" applyAlignment="1" applyProtection="1">
      <alignment horizontal="center" vertical="center" wrapText="1"/>
    </xf>
    <xf numFmtId="0" fontId="3" fillId="2" borderId="21" xfId="49" applyFont="1" applyFill="1" applyBorder="1" applyAlignment="1" applyProtection="1">
      <alignment horizontal="center" vertical="center" wrapText="1"/>
    </xf>
    <xf numFmtId="0" fontId="3" fillId="2" borderId="22" xfId="49" applyFont="1" applyFill="1" applyBorder="1" applyAlignment="1" applyProtection="1">
      <alignment horizontal="center" vertical="center" wrapText="1"/>
    </xf>
    <xf numFmtId="0" fontId="3" fillId="2" borderId="23" xfId="49" applyFont="1" applyFill="1" applyBorder="1" applyAlignment="1" applyProtection="1">
      <alignment horizontal="center" vertical="center" wrapText="1"/>
    </xf>
    <xf numFmtId="0" fontId="3" fillId="2" borderId="9" xfId="49" applyFont="1" applyFill="1" applyBorder="1" applyAlignment="1" applyProtection="1">
      <alignment horizontal="center" vertical="center" wrapText="1"/>
    </xf>
    <xf numFmtId="0" fontId="3" fillId="2" borderId="24" xfId="49" applyFont="1" applyFill="1" applyBorder="1" applyAlignment="1" applyProtection="1">
      <alignment horizontal="center" vertical="center" wrapText="1"/>
    </xf>
    <xf numFmtId="0" fontId="3" fillId="2" borderId="25" xfId="49" applyFont="1" applyFill="1" applyBorder="1" applyAlignment="1" applyProtection="1">
      <alignment horizontal="center" vertical="center" wrapText="1"/>
    </xf>
    <xf numFmtId="0" fontId="0" fillId="0" borderId="9" xfId="49" applyBorder="1" applyAlignment="1" applyProtection="1">
      <alignment horizontal="center" vertical="center"/>
    </xf>
    <xf numFmtId="0" fontId="3" fillId="2" borderId="9" xfId="49" applyFont="1" applyFill="1" applyBorder="1" applyAlignment="1" applyProtection="1">
      <alignment horizontal="left" vertical="center" wrapText="1"/>
    </xf>
    <xf numFmtId="0" fontId="3" fillId="2" borderId="9" xfId="49" applyFont="1" applyFill="1" applyBorder="1" applyAlignment="1" applyProtection="1">
      <alignment horizontal="right" vertical="center" wrapText="1"/>
    </xf>
    <xf numFmtId="0" fontId="3" fillId="2" borderId="26" xfId="49" applyFont="1" applyFill="1" applyBorder="1" applyAlignment="1" applyProtection="1">
      <alignment horizontal="center" vertical="center" wrapText="1"/>
      <protection locked="0"/>
    </xf>
    <xf numFmtId="0" fontId="3" fillId="2" borderId="27" xfId="49" applyFont="1" applyFill="1" applyBorder="1" applyAlignment="1" applyProtection="1">
      <alignment horizontal="center" vertical="center" wrapText="1"/>
      <protection locked="0"/>
    </xf>
    <xf numFmtId="0" fontId="3" fillId="2" borderId="24" xfId="49" applyFont="1" applyFill="1" applyBorder="1" applyAlignment="1" applyProtection="1">
      <alignment horizontal="right" vertical="center" wrapText="1"/>
    </xf>
    <xf numFmtId="0" fontId="3" fillId="2" borderId="25" xfId="49" applyFont="1" applyFill="1" applyBorder="1" applyAlignment="1" applyProtection="1">
      <alignment horizontal="right" vertical="center" wrapText="1"/>
    </xf>
    <xf numFmtId="0" fontId="3" fillId="2" borderId="28" xfId="49" applyFont="1" applyFill="1" applyBorder="1" applyAlignment="1" applyProtection="1">
      <alignment horizontal="center" vertical="center" wrapText="1"/>
      <protection locked="0"/>
    </xf>
    <xf numFmtId="0" fontId="4" fillId="2" borderId="29" xfId="49" applyFont="1" applyFill="1" applyBorder="1" applyAlignment="1" applyProtection="1">
      <alignment horizontal="center" vertical="center" wrapText="1"/>
    </xf>
    <xf numFmtId="0" fontId="4" fillId="2" borderId="15" xfId="49" applyFont="1" applyFill="1" applyBorder="1" applyAlignment="1" applyProtection="1">
      <alignment horizontal="center" vertical="center" wrapText="1"/>
    </xf>
    <xf numFmtId="0" fontId="3" fillId="2" borderId="15" xfId="49" applyFont="1" applyFill="1" applyBorder="1" applyAlignment="1" applyProtection="1">
      <alignment horizontal="right" vertical="center" wrapText="1"/>
    </xf>
    <xf numFmtId="0" fontId="3" fillId="2" borderId="15" xfId="49" applyFont="1" applyFill="1" applyBorder="1" applyAlignment="1" applyProtection="1">
      <alignment vertical="center" wrapText="1"/>
    </xf>
    <xf numFmtId="0" fontId="0" fillId="0" borderId="15" xfId="49" applyBorder="1" applyProtection="1"/>
    <xf numFmtId="0" fontId="3" fillId="2" borderId="30" xfId="49" applyFont="1" applyFill="1" applyBorder="1" applyAlignment="1" applyProtection="1">
      <alignment horizontal="right" vertical="center" wrapText="1"/>
    </xf>
    <xf numFmtId="0" fontId="3" fillId="2" borderId="0" xfId="49" applyFont="1" applyFill="1" applyAlignment="1" applyProtection="1">
      <alignment horizontal="left" vertical="top" wrapText="1"/>
    </xf>
    <xf numFmtId="0" fontId="3" fillId="2" borderId="8" xfId="49" applyFont="1" applyFill="1" applyBorder="1" applyAlignment="1" applyProtection="1">
      <alignment horizontal="center" vertical="center" wrapText="1"/>
    </xf>
    <xf numFmtId="0" fontId="3" fillId="2" borderId="10" xfId="49" applyFont="1" applyFill="1" applyBorder="1" applyAlignment="1" applyProtection="1">
      <alignment horizontal="center" vertical="center" wrapText="1"/>
    </xf>
    <xf numFmtId="0" fontId="3" fillId="2" borderId="10" xfId="49" applyFont="1" applyFill="1" applyBorder="1" applyAlignment="1" applyProtection="1">
      <alignment horizontal="right" vertical="center" wrapText="1"/>
    </xf>
    <xf numFmtId="0" fontId="3" fillId="2" borderId="31" xfId="49" applyFont="1" applyFill="1" applyBorder="1" applyAlignment="1" applyProtection="1">
      <alignment horizontal="right" vertical="center" wrapText="1"/>
    </xf>
    <xf numFmtId="0" fontId="3" fillId="2" borderId="16" xfId="49" applyFont="1" applyFill="1" applyBorder="1" applyAlignment="1" applyProtection="1">
      <alignment horizontal="righ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1"/>
  <sheetViews>
    <sheetView showGridLines="0" tabSelected="1" view="pageBreakPreview" zoomScaleNormal="100" zoomScaleSheetLayoutView="100" workbookViewId="0">
      <selection activeCell="E6" sqref="E6:E9"/>
    </sheetView>
  </sheetViews>
  <sheetFormatPr defaultColWidth="9" defaultRowHeight="11.5"/>
  <cols>
    <col min="1" max="1" width="8" customWidth="1"/>
    <col min="2" max="2" width="19.7" customWidth="1"/>
    <col min="3" max="3" width="5.6" customWidth="1"/>
    <col min="4" max="4" width="11.1" customWidth="1"/>
    <col min="5" max="5" width="15.8" customWidth="1"/>
    <col min="6" max="6" width="16" customWidth="1"/>
    <col min="8" max="8" width="5.3" customWidth="1"/>
    <col min="9" max="9" width="5.1" customWidth="1"/>
  </cols>
  <sheetData>
    <row r="1" ht="18" customHeight="1" spans="1:10">
      <c r="A1" s="53"/>
      <c r="B1" s="53"/>
      <c r="C1" s="53"/>
      <c r="D1" s="54"/>
      <c r="E1" s="54"/>
      <c r="F1" s="54"/>
      <c r="G1" s="55"/>
      <c r="H1" s="55"/>
      <c r="I1" s="55"/>
      <c r="J1" s="55"/>
    </row>
    <row r="2" ht="39.75" customHeight="1" spans="1:10">
      <c r="A2" s="56" t="s">
        <v>0</v>
      </c>
      <c r="B2" s="56"/>
      <c r="C2" s="56"/>
      <c r="D2" s="56"/>
      <c r="E2" s="56"/>
      <c r="F2" s="56"/>
      <c r="G2" s="56"/>
      <c r="H2" s="56"/>
      <c r="I2" s="56"/>
      <c r="J2" s="56"/>
    </row>
    <row r="3" ht="28" customHeight="1" spans="1:10">
      <c r="A3" s="57" t="s">
        <v>1</v>
      </c>
      <c r="B3" s="57"/>
      <c r="C3" s="57"/>
      <c r="D3" s="54"/>
      <c r="E3" s="54"/>
      <c r="F3" s="54"/>
      <c r="G3" s="55"/>
      <c r="H3" s="55"/>
      <c r="I3" s="55"/>
      <c r="J3" s="55"/>
    </row>
    <row r="4" ht="18" customHeight="1" spans="1:10">
      <c r="A4" s="58" t="s">
        <v>2</v>
      </c>
      <c r="B4" s="59" t="s">
        <v>3</v>
      </c>
      <c r="C4" s="60" t="s">
        <v>4</v>
      </c>
      <c r="D4" s="61"/>
      <c r="E4" s="59" t="s">
        <v>5</v>
      </c>
      <c r="F4" s="59"/>
      <c r="G4" s="59" t="s">
        <v>6</v>
      </c>
      <c r="H4" s="59"/>
      <c r="I4" s="59"/>
      <c r="J4" s="81"/>
    </row>
    <row r="5" ht="36.75" customHeight="1" spans="1:10">
      <c r="A5" s="62"/>
      <c r="B5" s="63"/>
      <c r="C5" s="64" t="s">
        <v>7</v>
      </c>
      <c r="D5" s="65"/>
      <c r="E5" s="66" t="s">
        <v>8</v>
      </c>
      <c r="F5" s="63" t="s">
        <v>7</v>
      </c>
      <c r="G5" s="63" t="s">
        <v>9</v>
      </c>
      <c r="H5" s="63" t="s">
        <v>10</v>
      </c>
      <c r="I5" s="63"/>
      <c r="J5" s="82" t="s">
        <v>11</v>
      </c>
    </row>
    <row r="6" ht="30" customHeight="1" spans="1:10">
      <c r="A6" s="62" t="s">
        <v>12</v>
      </c>
      <c r="B6" s="67" t="s">
        <v>13</v>
      </c>
      <c r="C6" s="68">
        <f>北区水配房消防工程!L62</f>
        <v>34359.69</v>
      </c>
      <c r="D6" s="68"/>
      <c r="E6" s="69"/>
      <c r="F6" s="68">
        <f>北区水配房消防工程!O62</f>
        <v>34359.69</v>
      </c>
      <c r="G6" s="68"/>
      <c r="H6" s="68">
        <v>1405.76</v>
      </c>
      <c r="I6" s="68"/>
      <c r="J6" s="83">
        <v>1401.52</v>
      </c>
    </row>
    <row r="7" ht="33" customHeight="1" spans="1:10">
      <c r="A7" s="62" t="s">
        <v>14</v>
      </c>
      <c r="B7" s="67" t="s">
        <v>15</v>
      </c>
      <c r="C7" s="68">
        <f>北区综合楼消防工程!L194</f>
        <v>1039720.97</v>
      </c>
      <c r="D7" s="68"/>
      <c r="E7" s="70"/>
      <c r="F7" s="68">
        <f>北区综合楼消防工程!O194</f>
        <v>1039720.97</v>
      </c>
      <c r="G7" s="68"/>
      <c r="H7" s="68">
        <v>28316.87</v>
      </c>
      <c r="I7" s="68"/>
      <c r="J7" s="83">
        <v>27773.22</v>
      </c>
    </row>
    <row r="8" ht="33" customHeight="1" spans="1:10">
      <c r="A8" s="62" t="s">
        <v>16</v>
      </c>
      <c r="B8" s="67" t="s">
        <v>17</v>
      </c>
      <c r="C8" s="71">
        <f>南区水配房消防工程!L63</f>
        <v>35772.63</v>
      </c>
      <c r="D8" s="72"/>
      <c r="E8" s="70"/>
      <c r="F8" s="68">
        <f>南区水配房消防工程!O63</f>
        <v>35772.63</v>
      </c>
      <c r="G8" s="68"/>
      <c r="H8" s="68">
        <v>1437.72</v>
      </c>
      <c r="I8" s="68"/>
      <c r="J8" s="83">
        <v>1428.73</v>
      </c>
    </row>
    <row r="9" ht="33" customHeight="1" spans="1:10">
      <c r="A9" s="62" t="s">
        <v>18</v>
      </c>
      <c r="B9" s="67" t="s">
        <v>19</v>
      </c>
      <c r="C9" s="71">
        <f>南区综合楼消防工程!L190</f>
        <v>1310836.25</v>
      </c>
      <c r="D9" s="72"/>
      <c r="E9" s="73"/>
      <c r="F9" s="68">
        <f>南区综合楼消防工程!O190</f>
        <v>1310836.25</v>
      </c>
      <c r="G9" s="68"/>
      <c r="H9" s="68">
        <v>38874.93</v>
      </c>
      <c r="I9" s="68"/>
      <c r="J9" s="83">
        <v>38576.03</v>
      </c>
    </row>
    <row r="10" ht="18" customHeight="1" spans="1:10">
      <c r="A10" s="74" t="s">
        <v>20</v>
      </c>
      <c r="B10" s="75"/>
      <c r="C10" s="76">
        <f>SUM(C6:D9)</f>
        <v>2420689.54</v>
      </c>
      <c r="D10" s="76"/>
      <c r="E10" s="77"/>
      <c r="F10" s="76">
        <f>SUM(F6:F9)</f>
        <v>2420689.54</v>
      </c>
      <c r="G10" s="78"/>
      <c r="H10" s="79">
        <f>SUM(H6:I9)</f>
        <v>70035.28</v>
      </c>
      <c r="I10" s="84"/>
      <c r="J10" s="85">
        <f>SUM(J6:J9)</f>
        <v>69179.5</v>
      </c>
    </row>
    <row r="11" ht="25.5" customHeight="1" spans="1:10">
      <c r="A11" s="80" t="s">
        <v>21</v>
      </c>
      <c r="B11" s="80"/>
      <c r="C11" s="80"/>
      <c r="D11" s="80"/>
      <c r="E11" s="80"/>
      <c r="F11" s="80"/>
      <c r="G11" s="80"/>
      <c r="H11" s="80"/>
      <c r="I11" s="80"/>
      <c r="J11" s="80"/>
    </row>
  </sheetData>
  <sheetProtection password="CB1F" sheet="1" selectLockedCells="1" objects="1"/>
  <mergeCells count="25">
    <mergeCell ref="A1:C1"/>
    <mergeCell ref="D1:F1"/>
    <mergeCell ref="A2:J2"/>
    <mergeCell ref="A3:C3"/>
    <mergeCell ref="D3:F3"/>
    <mergeCell ref="C4:D4"/>
    <mergeCell ref="E4:F4"/>
    <mergeCell ref="G4:J4"/>
    <mergeCell ref="C5:D5"/>
    <mergeCell ref="H5:I5"/>
    <mergeCell ref="C6:D6"/>
    <mergeCell ref="H6:I6"/>
    <mergeCell ref="C7:D7"/>
    <mergeCell ref="H7:I7"/>
    <mergeCell ref="C8:D8"/>
    <mergeCell ref="H8:I8"/>
    <mergeCell ref="C9:D9"/>
    <mergeCell ref="H9:I9"/>
    <mergeCell ref="A10:B10"/>
    <mergeCell ref="C10:D10"/>
    <mergeCell ref="H10:I10"/>
    <mergeCell ref="A11:J11"/>
    <mergeCell ref="A4:A5"/>
    <mergeCell ref="B4:B5"/>
    <mergeCell ref="E6:E9"/>
  </mergeCells>
  <printOptions horizontalCentered="1"/>
  <pageMargins left="0.116416666666667" right="0.116416666666667" top="0.59375" bottom="0" header="0.59375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2"/>
  <sheetViews>
    <sheetView showGridLines="0" view="pageBreakPreview" zoomScaleNormal="80" zoomScaleSheetLayoutView="100" workbookViewId="0">
      <selection activeCell="A1" sqref="$A1:$XFD1048576"/>
    </sheetView>
  </sheetViews>
  <sheetFormatPr defaultColWidth="9" defaultRowHeight="11.5"/>
  <cols>
    <col min="1" max="1" width="11.17" style="1" customWidth="1"/>
    <col min="2" max="2" width="8.5" style="1" customWidth="1"/>
    <col min="3" max="3" width="11.83" style="1" customWidth="1"/>
    <col min="4" max="4" width="14.5" style="1" customWidth="1"/>
    <col min="5" max="5" width="8.17" style="1" customWidth="1"/>
    <col min="6" max="6" width="15.67" style="1" customWidth="1"/>
    <col min="7" max="7" width="18.5" style="1" customWidth="1"/>
    <col min="8" max="8" width="7.9" style="1" customWidth="1"/>
    <col min="9" max="9" width="2.33" style="1" customWidth="1"/>
    <col min="10" max="10" width="6.9" style="1" customWidth="1"/>
    <col min="11" max="11" width="8" style="1" customWidth="1"/>
    <col min="12" max="12" width="8.9" style="1" customWidth="1"/>
    <col min="13" max="13" width="14.1" style="1" customWidth="1"/>
    <col min="14" max="14" width="8" style="1" customWidth="1"/>
    <col min="15" max="15" width="8.9" style="1" customWidth="1"/>
    <col min="16" max="16383" width="9" style="1"/>
  </cols>
  <sheetData>
    <row r="1" s="1" customFormat="1" ht="29.25" customHeight="1" spans="1:15">
      <c r="A1" s="4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8.75" customHeight="1" spans="1:12">
      <c r="A2" s="5" t="s">
        <v>23</v>
      </c>
      <c r="B2" s="5"/>
      <c r="C2" s="5"/>
      <c r="D2" s="5"/>
      <c r="E2" s="5"/>
      <c r="F2" s="5"/>
      <c r="G2" s="5"/>
      <c r="H2" s="5"/>
      <c r="I2" s="5"/>
      <c r="J2" s="12"/>
      <c r="K2" s="12"/>
      <c r="L2" s="12"/>
    </row>
    <row r="3" s="1" customFormat="1" ht="14.25" customHeight="1" spans="1:15">
      <c r="A3" s="6" t="s">
        <v>2</v>
      </c>
      <c r="B3" s="7" t="s">
        <v>24</v>
      </c>
      <c r="C3" s="7"/>
      <c r="D3" s="7" t="s">
        <v>25</v>
      </c>
      <c r="E3" s="7"/>
      <c r="F3" s="7" t="s">
        <v>26</v>
      </c>
      <c r="G3" s="7"/>
      <c r="H3" s="7" t="s">
        <v>27</v>
      </c>
      <c r="I3" s="7" t="s">
        <v>28</v>
      </c>
      <c r="J3" s="7"/>
      <c r="K3" s="14" t="s">
        <v>29</v>
      </c>
      <c r="L3" s="47"/>
      <c r="M3" s="48" t="s">
        <v>30</v>
      </c>
      <c r="N3" s="48"/>
      <c r="O3" s="49"/>
    </row>
    <row r="4" s="1" customFormat="1" ht="17.25" customHeight="1" spans="1:15">
      <c r="A4" s="8"/>
      <c r="B4" s="9"/>
      <c r="C4" s="9"/>
      <c r="D4" s="9"/>
      <c r="E4" s="9"/>
      <c r="F4" s="9"/>
      <c r="G4" s="9"/>
      <c r="H4" s="9"/>
      <c r="I4" s="9"/>
      <c r="J4" s="9"/>
      <c r="K4" s="9" t="s">
        <v>31</v>
      </c>
      <c r="L4" s="50" t="s">
        <v>32</v>
      </c>
      <c r="M4" s="41" t="s">
        <v>8</v>
      </c>
      <c r="N4" s="41" t="s">
        <v>33</v>
      </c>
      <c r="O4" s="42" t="s">
        <v>32</v>
      </c>
    </row>
    <row r="5" s="1" customFormat="1" ht="14.25" customHeight="1" spans="1:15">
      <c r="A5" s="8"/>
      <c r="B5" s="9"/>
      <c r="C5" s="9"/>
      <c r="D5" s="10" t="s">
        <v>34</v>
      </c>
      <c r="E5" s="10"/>
      <c r="F5" s="10"/>
      <c r="G5" s="10"/>
      <c r="H5" s="11"/>
      <c r="I5" s="11"/>
      <c r="J5" s="11"/>
      <c r="K5" s="11"/>
      <c r="L5" s="20"/>
      <c r="M5" s="43"/>
      <c r="N5" s="43"/>
      <c r="O5" s="44"/>
    </row>
    <row r="6" s="1" customFormat="1" ht="126.75" customHeight="1" spans="1:15">
      <c r="A6" s="8">
        <v>1</v>
      </c>
      <c r="B6" s="9" t="s">
        <v>35</v>
      </c>
      <c r="C6" s="9"/>
      <c r="D6" s="10" t="s">
        <v>36</v>
      </c>
      <c r="E6" s="10"/>
      <c r="F6" s="10" t="s">
        <v>37</v>
      </c>
      <c r="G6" s="10"/>
      <c r="H6" s="9" t="s">
        <v>38</v>
      </c>
      <c r="I6" s="24">
        <v>10</v>
      </c>
      <c r="J6" s="24"/>
      <c r="K6" s="24">
        <v>92.98</v>
      </c>
      <c r="L6" s="25">
        <f>ROUND(I6*K6,2)</f>
        <v>929.8</v>
      </c>
      <c r="M6" s="22">
        <f>汇总表!$E$6</f>
        <v>0</v>
      </c>
      <c r="N6" s="22">
        <f>ROUND((1-M6/100)*K6,2)</f>
        <v>92.98</v>
      </c>
      <c r="O6" s="23">
        <f>ROUND(N6*I6,2)</f>
        <v>929.8</v>
      </c>
    </row>
    <row r="7" s="1" customFormat="1" ht="126.75" customHeight="1" spans="1:15">
      <c r="A7" s="8">
        <v>2</v>
      </c>
      <c r="B7" s="9" t="s">
        <v>39</v>
      </c>
      <c r="C7" s="9"/>
      <c r="D7" s="10" t="s">
        <v>40</v>
      </c>
      <c r="E7" s="10"/>
      <c r="F7" s="10" t="s">
        <v>41</v>
      </c>
      <c r="G7" s="10"/>
      <c r="H7" s="9" t="s">
        <v>38</v>
      </c>
      <c r="I7" s="24">
        <v>9</v>
      </c>
      <c r="J7" s="24"/>
      <c r="K7" s="24">
        <v>97.93</v>
      </c>
      <c r="L7" s="25">
        <f t="shared" ref="L7:L38" si="0">ROUND(I7*K7,2)</f>
        <v>881.37</v>
      </c>
      <c r="M7" s="22">
        <f>汇总表!$E$6</f>
        <v>0</v>
      </c>
      <c r="N7" s="22">
        <f t="shared" ref="N7:N38" si="1">ROUND((1-M7/100)*K7,2)</f>
        <v>97.93</v>
      </c>
      <c r="O7" s="23">
        <f t="shared" ref="O7:O38" si="2">ROUND(N7*I7,2)</f>
        <v>881.37</v>
      </c>
    </row>
    <row r="8" s="1" customFormat="1" ht="115.5" customHeight="1" spans="1:15">
      <c r="A8" s="8">
        <v>3</v>
      </c>
      <c r="B8" s="9" t="s">
        <v>42</v>
      </c>
      <c r="C8" s="9"/>
      <c r="D8" s="10" t="s">
        <v>43</v>
      </c>
      <c r="E8" s="10"/>
      <c r="F8" s="10" t="s">
        <v>44</v>
      </c>
      <c r="G8" s="10"/>
      <c r="H8" s="9" t="s">
        <v>38</v>
      </c>
      <c r="I8" s="24">
        <v>1</v>
      </c>
      <c r="J8" s="24"/>
      <c r="K8" s="24">
        <v>99.18</v>
      </c>
      <c r="L8" s="25">
        <f t="shared" si="0"/>
        <v>99.18</v>
      </c>
      <c r="M8" s="22">
        <f>汇总表!$E$6</f>
        <v>0</v>
      </c>
      <c r="N8" s="22">
        <f t="shared" si="1"/>
        <v>99.18</v>
      </c>
      <c r="O8" s="23">
        <f t="shared" si="2"/>
        <v>99.18</v>
      </c>
    </row>
    <row r="9" s="1" customFormat="1" ht="115.5" customHeight="1" spans="1:15">
      <c r="A9" s="8">
        <v>4</v>
      </c>
      <c r="B9" s="9" t="s">
        <v>45</v>
      </c>
      <c r="C9" s="9"/>
      <c r="D9" s="10" t="s">
        <v>46</v>
      </c>
      <c r="E9" s="10"/>
      <c r="F9" s="10" t="s">
        <v>47</v>
      </c>
      <c r="G9" s="10"/>
      <c r="H9" s="9" t="s">
        <v>38</v>
      </c>
      <c r="I9" s="24">
        <v>1</v>
      </c>
      <c r="J9" s="24"/>
      <c r="K9" s="24">
        <v>317.65</v>
      </c>
      <c r="L9" s="25">
        <f t="shared" si="0"/>
        <v>317.65</v>
      </c>
      <c r="M9" s="22">
        <f>汇总表!$E$6</f>
        <v>0</v>
      </c>
      <c r="N9" s="22">
        <f t="shared" si="1"/>
        <v>317.65</v>
      </c>
      <c r="O9" s="23">
        <f t="shared" si="2"/>
        <v>317.65</v>
      </c>
    </row>
    <row r="10" s="1" customFormat="1" ht="93" customHeight="1" spans="1:15">
      <c r="A10" s="8">
        <v>5</v>
      </c>
      <c r="B10" s="9" t="s">
        <v>48</v>
      </c>
      <c r="C10" s="9"/>
      <c r="D10" s="10" t="s">
        <v>49</v>
      </c>
      <c r="E10" s="10"/>
      <c r="F10" s="10" t="s">
        <v>50</v>
      </c>
      <c r="G10" s="10"/>
      <c r="H10" s="9" t="s">
        <v>38</v>
      </c>
      <c r="I10" s="24">
        <v>8</v>
      </c>
      <c r="J10" s="24"/>
      <c r="K10" s="24">
        <v>155.45</v>
      </c>
      <c r="L10" s="25">
        <f t="shared" si="0"/>
        <v>1243.6</v>
      </c>
      <c r="M10" s="22">
        <f>汇总表!$E$6</f>
        <v>0</v>
      </c>
      <c r="N10" s="22">
        <f t="shared" si="1"/>
        <v>155.45</v>
      </c>
      <c r="O10" s="23">
        <f t="shared" si="2"/>
        <v>1243.6</v>
      </c>
    </row>
    <row r="11" s="1" customFormat="1" ht="104.25" customHeight="1" spans="1:15">
      <c r="A11" s="8">
        <v>6</v>
      </c>
      <c r="B11" s="9" t="s">
        <v>51</v>
      </c>
      <c r="C11" s="9"/>
      <c r="D11" s="10" t="s">
        <v>52</v>
      </c>
      <c r="E11" s="10"/>
      <c r="F11" s="10" t="s">
        <v>53</v>
      </c>
      <c r="G11" s="10"/>
      <c r="H11" s="9" t="s">
        <v>38</v>
      </c>
      <c r="I11" s="24">
        <v>1</v>
      </c>
      <c r="J11" s="24"/>
      <c r="K11" s="24">
        <v>139.87</v>
      </c>
      <c r="L11" s="25">
        <f t="shared" si="0"/>
        <v>139.87</v>
      </c>
      <c r="M11" s="22">
        <f>汇总表!$E$6</f>
        <v>0</v>
      </c>
      <c r="N11" s="22">
        <f t="shared" si="1"/>
        <v>139.87</v>
      </c>
      <c r="O11" s="23">
        <f t="shared" si="2"/>
        <v>139.87</v>
      </c>
    </row>
    <row r="12" s="1" customFormat="1" ht="81.75" customHeight="1" spans="1:15">
      <c r="A12" s="8">
        <v>7</v>
      </c>
      <c r="B12" s="9" t="s">
        <v>54</v>
      </c>
      <c r="C12" s="9"/>
      <c r="D12" s="10" t="s">
        <v>55</v>
      </c>
      <c r="E12" s="10"/>
      <c r="F12" s="10" t="s">
        <v>56</v>
      </c>
      <c r="G12" s="10"/>
      <c r="H12" s="9" t="s">
        <v>38</v>
      </c>
      <c r="I12" s="24">
        <v>3</v>
      </c>
      <c r="J12" s="24"/>
      <c r="K12" s="24">
        <v>149.77</v>
      </c>
      <c r="L12" s="25">
        <f t="shared" si="0"/>
        <v>449.31</v>
      </c>
      <c r="M12" s="22">
        <f>汇总表!$E$6</f>
        <v>0</v>
      </c>
      <c r="N12" s="22">
        <f t="shared" si="1"/>
        <v>149.77</v>
      </c>
      <c r="O12" s="23">
        <f t="shared" si="2"/>
        <v>449.31</v>
      </c>
    </row>
    <row r="13" s="1" customFormat="1" ht="59.25" customHeight="1" spans="1:15">
      <c r="A13" s="8">
        <v>8</v>
      </c>
      <c r="B13" s="9" t="s">
        <v>57</v>
      </c>
      <c r="C13" s="9"/>
      <c r="D13" s="10" t="s">
        <v>58</v>
      </c>
      <c r="E13" s="10"/>
      <c r="F13" s="10" t="s">
        <v>59</v>
      </c>
      <c r="G13" s="10"/>
      <c r="H13" s="9" t="s">
        <v>60</v>
      </c>
      <c r="I13" s="24">
        <v>3</v>
      </c>
      <c r="J13" s="24"/>
      <c r="K13" s="24">
        <v>110.7</v>
      </c>
      <c r="L13" s="25">
        <f t="shared" si="0"/>
        <v>332.1</v>
      </c>
      <c r="M13" s="22">
        <f>汇总表!$E$6</f>
        <v>0</v>
      </c>
      <c r="N13" s="22">
        <f t="shared" si="1"/>
        <v>110.7</v>
      </c>
      <c r="O13" s="23">
        <f t="shared" si="2"/>
        <v>332.1</v>
      </c>
    </row>
    <row r="14" s="1" customFormat="1" ht="104.25" customHeight="1" spans="1:15">
      <c r="A14" s="8">
        <v>9</v>
      </c>
      <c r="B14" s="9" t="s">
        <v>61</v>
      </c>
      <c r="C14" s="9"/>
      <c r="D14" s="10" t="s">
        <v>62</v>
      </c>
      <c r="E14" s="10"/>
      <c r="F14" s="10" t="s">
        <v>63</v>
      </c>
      <c r="G14" s="10"/>
      <c r="H14" s="9" t="s">
        <v>38</v>
      </c>
      <c r="I14" s="24">
        <v>5</v>
      </c>
      <c r="J14" s="24"/>
      <c r="K14" s="24">
        <v>97.08</v>
      </c>
      <c r="L14" s="25">
        <f t="shared" si="0"/>
        <v>485.4</v>
      </c>
      <c r="M14" s="22">
        <f>汇总表!$E$6</f>
        <v>0</v>
      </c>
      <c r="N14" s="22">
        <f t="shared" si="1"/>
        <v>97.08</v>
      </c>
      <c r="O14" s="23">
        <f t="shared" si="2"/>
        <v>485.4</v>
      </c>
    </row>
    <row r="15" s="1" customFormat="1" ht="81.75" customHeight="1" spans="1:15">
      <c r="A15" s="8">
        <v>10</v>
      </c>
      <c r="B15" s="9" t="s">
        <v>64</v>
      </c>
      <c r="C15" s="9"/>
      <c r="D15" s="10" t="s">
        <v>65</v>
      </c>
      <c r="E15" s="10"/>
      <c r="F15" s="10" t="s">
        <v>66</v>
      </c>
      <c r="G15" s="10"/>
      <c r="H15" s="9" t="s">
        <v>67</v>
      </c>
      <c r="I15" s="24">
        <v>3</v>
      </c>
      <c r="J15" s="24"/>
      <c r="K15" s="24">
        <v>121.26</v>
      </c>
      <c r="L15" s="25">
        <f t="shared" si="0"/>
        <v>363.78</v>
      </c>
      <c r="M15" s="22">
        <f>汇总表!$E$6</f>
        <v>0</v>
      </c>
      <c r="N15" s="22">
        <f t="shared" si="1"/>
        <v>121.26</v>
      </c>
      <c r="O15" s="23">
        <f t="shared" si="2"/>
        <v>363.78</v>
      </c>
    </row>
    <row r="16" s="1" customFormat="1" ht="104.25" customHeight="1" spans="1:15">
      <c r="A16" s="8">
        <v>11</v>
      </c>
      <c r="B16" s="9" t="s">
        <v>68</v>
      </c>
      <c r="C16" s="9"/>
      <c r="D16" s="10" t="s">
        <v>69</v>
      </c>
      <c r="E16" s="10"/>
      <c r="F16" s="10" t="s">
        <v>70</v>
      </c>
      <c r="G16" s="10"/>
      <c r="H16" s="9" t="s">
        <v>38</v>
      </c>
      <c r="I16" s="24">
        <v>1</v>
      </c>
      <c r="J16" s="24"/>
      <c r="K16" s="24">
        <v>158.35</v>
      </c>
      <c r="L16" s="25">
        <f t="shared" si="0"/>
        <v>158.35</v>
      </c>
      <c r="M16" s="22">
        <f>汇总表!$E$6</f>
        <v>0</v>
      </c>
      <c r="N16" s="22">
        <f t="shared" si="1"/>
        <v>158.35</v>
      </c>
      <c r="O16" s="23">
        <f t="shared" si="2"/>
        <v>158.35</v>
      </c>
    </row>
    <row r="17" s="1" customFormat="1" ht="115.5" customHeight="1" spans="1:15">
      <c r="A17" s="8">
        <v>12</v>
      </c>
      <c r="B17" s="9" t="s">
        <v>71</v>
      </c>
      <c r="C17" s="9"/>
      <c r="D17" s="10" t="s">
        <v>72</v>
      </c>
      <c r="E17" s="10"/>
      <c r="F17" s="10" t="s">
        <v>73</v>
      </c>
      <c r="G17" s="10"/>
      <c r="H17" s="9" t="s">
        <v>38</v>
      </c>
      <c r="I17" s="24">
        <v>1</v>
      </c>
      <c r="J17" s="24"/>
      <c r="K17" s="24">
        <v>344.34</v>
      </c>
      <c r="L17" s="25">
        <f t="shared" si="0"/>
        <v>344.34</v>
      </c>
      <c r="M17" s="22">
        <f>汇总表!$E$6</f>
        <v>0</v>
      </c>
      <c r="N17" s="22">
        <f t="shared" si="1"/>
        <v>344.34</v>
      </c>
      <c r="O17" s="23">
        <f t="shared" si="2"/>
        <v>344.34</v>
      </c>
    </row>
    <row r="18" s="1" customFormat="1" ht="115.5" customHeight="1" spans="1:15">
      <c r="A18" s="8">
        <v>13</v>
      </c>
      <c r="B18" s="9" t="s">
        <v>74</v>
      </c>
      <c r="C18" s="9"/>
      <c r="D18" s="10" t="s">
        <v>75</v>
      </c>
      <c r="E18" s="10"/>
      <c r="F18" s="10" t="s">
        <v>76</v>
      </c>
      <c r="G18" s="10"/>
      <c r="H18" s="9" t="s">
        <v>77</v>
      </c>
      <c r="I18" s="24">
        <v>221.2</v>
      </c>
      <c r="J18" s="24"/>
      <c r="K18" s="24">
        <v>3.45</v>
      </c>
      <c r="L18" s="25">
        <f t="shared" si="0"/>
        <v>763.14</v>
      </c>
      <c r="M18" s="22">
        <f>汇总表!$E$6</f>
        <v>0</v>
      </c>
      <c r="N18" s="22">
        <f t="shared" si="1"/>
        <v>3.45</v>
      </c>
      <c r="O18" s="23">
        <f t="shared" si="2"/>
        <v>763.14</v>
      </c>
    </row>
    <row r="19" s="1" customFormat="1" ht="104.25" customHeight="1" spans="1:15">
      <c r="A19" s="8">
        <v>14</v>
      </c>
      <c r="B19" s="9" t="s">
        <v>78</v>
      </c>
      <c r="C19" s="9"/>
      <c r="D19" s="10" t="s">
        <v>79</v>
      </c>
      <c r="E19" s="10"/>
      <c r="F19" s="10" t="s">
        <v>80</v>
      </c>
      <c r="G19" s="10"/>
      <c r="H19" s="9" t="s">
        <v>77</v>
      </c>
      <c r="I19" s="24">
        <v>110.2</v>
      </c>
      <c r="J19" s="24"/>
      <c r="K19" s="24">
        <v>4.8</v>
      </c>
      <c r="L19" s="25">
        <f t="shared" si="0"/>
        <v>528.96</v>
      </c>
      <c r="M19" s="22">
        <f>汇总表!$E$6</f>
        <v>0</v>
      </c>
      <c r="N19" s="22">
        <f t="shared" si="1"/>
        <v>4.8</v>
      </c>
      <c r="O19" s="23">
        <f t="shared" si="2"/>
        <v>528.96</v>
      </c>
    </row>
    <row r="20" s="1" customFormat="1" ht="104.25" customHeight="1" spans="1:15">
      <c r="A20" s="8">
        <v>15</v>
      </c>
      <c r="B20" s="9" t="s">
        <v>81</v>
      </c>
      <c r="C20" s="9"/>
      <c r="D20" s="10" t="s">
        <v>82</v>
      </c>
      <c r="E20" s="10"/>
      <c r="F20" s="10" t="s">
        <v>83</v>
      </c>
      <c r="G20" s="10"/>
      <c r="H20" s="9" t="s">
        <v>77</v>
      </c>
      <c r="I20" s="24">
        <v>112.2</v>
      </c>
      <c r="J20" s="24"/>
      <c r="K20" s="24">
        <v>3.2</v>
      </c>
      <c r="L20" s="25">
        <f t="shared" si="0"/>
        <v>359.04</v>
      </c>
      <c r="M20" s="22">
        <f>汇总表!$E$6</f>
        <v>0</v>
      </c>
      <c r="N20" s="22">
        <f t="shared" si="1"/>
        <v>3.2</v>
      </c>
      <c r="O20" s="23">
        <f t="shared" si="2"/>
        <v>359.04</v>
      </c>
    </row>
    <row r="21" s="1" customFormat="1" ht="104.25" customHeight="1" spans="1:15">
      <c r="A21" s="8">
        <v>16</v>
      </c>
      <c r="B21" s="9" t="s">
        <v>84</v>
      </c>
      <c r="C21" s="9"/>
      <c r="D21" s="10" t="s">
        <v>85</v>
      </c>
      <c r="E21" s="10"/>
      <c r="F21" s="10" t="s">
        <v>86</v>
      </c>
      <c r="G21" s="10"/>
      <c r="H21" s="9" t="s">
        <v>77</v>
      </c>
      <c r="I21" s="24">
        <v>125.6</v>
      </c>
      <c r="J21" s="24"/>
      <c r="K21" s="24">
        <v>2.93</v>
      </c>
      <c r="L21" s="25">
        <f t="shared" si="0"/>
        <v>368.01</v>
      </c>
      <c r="M21" s="22">
        <f>汇总表!$E$6</f>
        <v>0</v>
      </c>
      <c r="N21" s="22">
        <f t="shared" si="1"/>
        <v>2.93</v>
      </c>
      <c r="O21" s="23">
        <f t="shared" si="2"/>
        <v>368.01</v>
      </c>
    </row>
    <row r="22" s="1" customFormat="1" ht="115.5" customHeight="1" spans="1:15">
      <c r="A22" s="8">
        <v>17</v>
      </c>
      <c r="B22" s="9" t="s">
        <v>87</v>
      </c>
      <c r="C22" s="9"/>
      <c r="D22" s="10" t="s">
        <v>88</v>
      </c>
      <c r="E22" s="10"/>
      <c r="F22" s="10" t="s">
        <v>89</v>
      </c>
      <c r="G22" s="10"/>
      <c r="H22" s="9" t="s">
        <v>77</v>
      </c>
      <c r="I22" s="24">
        <v>240.25</v>
      </c>
      <c r="J22" s="24"/>
      <c r="K22" s="24">
        <v>3.45</v>
      </c>
      <c r="L22" s="25">
        <f t="shared" si="0"/>
        <v>828.86</v>
      </c>
      <c r="M22" s="22">
        <f>汇总表!$E$6</f>
        <v>0</v>
      </c>
      <c r="N22" s="22">
        <f t="shared" si="1"/>
        <v>3.45</v>
      </c>
      <c r="O22" s="23">
        <f t="shared" si="2"/>
        <v>828.86</v>
      </c>
    </row>
    <row r="23" s="1" customFormat="1" ht="104.25" customHeight="1" spans="1:15">
      <c r="A23" s="8">
        <v>18</v>
      </c>
      <c r="B23" s="9" t="s">
        <v>90</v>
      </c>
      <c r="C23" s="9"/>
      <c r="D23" s="10" t="s">
        <v>91</v>
      </c>
      <c r="E23" s="10"/>
      <c r="F23" s="10" t="s">
        <v>92</v>
      </c>
      <c r="G23" s="10"/>
      <c r="H23" s="9" t="s">
        <v>77</v>
      </c>
      <c r="I23" s="24">
        <v>187.2</v>
      </c>
      <c r="J23" s="24"/>
      <c r="K23" s="24">
        <v>14.45</v>
      </c>
      <c r="L23" s="25">
        <f t="shared" si="0"/>
        <v>2705.04</v>
      </c>
      <c r="M23" s="22">
        <f>汇总表!$E$6</f>
        <v>0</v>
      </c>
      <c r="N23" s="22">
        <f t="shared" si="1"/>
        <v>14.45</v>
      </c>
      <c r="O23" s="23">
        <f t="shared" si="2"/>
        <v>2705.04</v>
      </c>
    </row>
    <row r="24" s="1" customFormat="1" ht="104.25" customHeight="1" spans="1:15">
      <c r="A24" s="8">
        <v>19</v>
      </c>
      <c r="B24" s="9" t="s">
        <v>93</v>
      </c>
      <c r="C24" s="9"/>
      <c r="D24" s="10" t="s">
        <v>94</v>
      </c>
      <c r="E24" s="10"/>
      <c r="F24" s="10" t="s">
        <v>95</v>
      </c>
      <c r="G24" s="10"/>
      <c r="H24" s="9" t="s">
        <v>77</v>
      </c>
      <c r="I24" s="24">
        <v>131.2</v>
      </c>
      <c r="J24" s="24"/>
      <c r="K24" s="24">
        <v>9.41</v>
      </c>
      <c r="L24" s="25">
        <f t="shared" si="0"/>
        <v>1234.59</v>
      </c>
      <c r="M24" s="22">
        <f>汇总表!$E$6</f>
        <v>0</v>
      </c>
      <c r="N24" s="22">
        <f t="shared" si="1"/>
        <v>9.41</v>
      </c>
      <c r="O24" s="23">
        <f t="shared" si="2"/>
        <v>1234.59</v>
      </c>
    </row>
    <row r="25" s="1" customFormat="1" ht="104.25" customHeight="1" spans="1:15">
      <c r="A25" s="8">
        <v>20</v>
      </c>
      <c r="B25" s="9" t="s">
        <v>96</v>
      </c>
      <c r="C25" s="9"/>
      <c r="D25" s="10" t="s">
        <v>97</v>
      </c>
      <c r="E25" s="10"/>
      <c r="F25" s="10" t="s">
        <v>98</v>
      </c>
      <c r="G25" s="10"/>
      <c r="H25" s="9" t="s">
        <v>77</v>
      </c>
      <c r="I25" s="24">
        <v>105.3</v>
      </c>
      <c r="J25" s="24"/>
      <c r="K25" s="24">
        <v>10.47</v>
      </c>
      <c r="L25" s="25">
        <f t="shared" si="0"/>
        <v>1102.49</v>
      </c>
      <c r="M25" s="22">
        <f>汇总表!$E$6</f>
        <v>0</v>
      </c>
      <c r="N25" s="22">
        <f t="shared" si="1"/>
        <v>10.47</v>
      </c>
      <c r="O25" s="23">
        <f t="shared" si="2"/>
        <v>1102.49</v>
      </c>
    </row>
    <row r="26" s="1" customFormat="1" ht="104.25" customHeight="1" spans="1:15">
      <c r="A26" s="8">
        <v>21</v>
      </c>
      <c r="B26" s="9" t="s">
        <v>99</v>
      </c>
      <c r="C26" s="9"/>
      <c r="D26" s="10" t="s">
        <v>100</v>
      </c>
      <c r="E26" s="10"/>
      <c r="F26" s="10" t="s">
        <v>101</v>
      </c>
      <c r="G26" s="10"/>
      <c r="H26" s="9" t="s">
        <v>77</v>
      </c>
      <c r="I26" s="24">
        <v>126.5</v>
      </c>
      <c r="J26" s="24"/>
      <c r="K26" s="24">
        <v>14.64</v>
      </c>
      <c r="L26" s="25">
        <f t="shared" si="0"/>
        <v>1851.96</v>
      </c>
      <c r="M26" s="22">
        <f>汇总表!$E$6</f>
        <v>0</v>
      </c>
      <c r="N26" s="22">
        <f t="shared" si="1"/>
        <v>14.64</v>
      </c>
      <c r="O26" s="23">
        <f t="shared" si="2"/>
        <v>1851.96</v>
      </c>
    </row>
    <row r="27" s="1" customFormat="1" ht="70.5" customHeight="1" spans="1:15">
      <c r="A27" s="8">
        <v>22</v>
      </c>
      <c r="B27" s="9" t="s">
        <v>102</v>
      </c>
      <c r="C27" s="9"/>
      <c r="D27" s="10" t="s">
        <v>103</v>
      </c>
      <c r="E27" s="10"/>
      <c r="F27" s="10" t="s">
        <v>104</v>
      </c>
      <c r="G27" s="10"/>
      <c r="H27" s="9" t="s">
        <v>38</v>
      </c>
      <c r="I27" s="24">
        <v>25</v>
      </c>
      <c r="J27" s="24"/>
      <c r="K27" s="24">
        <v>8.78</v>
      </c>
      <c r="L27" s="25">
        <f t="shared" si="0"/>
        <v>219.5</v>
      </c>
      <c r="M27" s="22">
        <f>汇总表!$E$6</f>
        <v>0</v>
      </c>
      <c r="N27" s="22">
        <f t="shared" si="1"/>
        <v>8.78</v>
      </c>
      <c r="O27" s="23">
        <f t="shared" si="2"/>
        <v>219.5</v>
      </c>
    </row>
    <row r="28" s="1" customFormat="1" ht="70.5" customHeight="1" spans="1:15">
      <c r="A28" s="8">
        <v>23</v>
      </c>
      <c r="B28" s="9" t="s">
        <v>105</v>
      </c>
      <c r="C28" s="9"/>
      <c r="D28" s="10" t="s">
        <v>106</v>
      </c>
      <c r="E28" s="10"/>
      <c r="F28" s="10" t="s">
        <v>107</v>
      </c>
      <c r="G28" s="10"/>
      <c r="H28" s="9" t="s">
        <v>38</v>
      </c>
      <c r="I28" s="24">
        <v>6</v>
      </c>
      <c r="J28" s="24"/>
      <c r="K28" s="24">
        <v>39.31</v>
      </c>
      <c r="L28" s="25">
        <f t="shared" si="0"/>
        <v>235.86</v>
      </c>
      <c r="M28" s="22">
        <f>汇总表!$E$6</f>
        <v>0</v>
      </c>
      <c r="N28" s="22">
        <f t="shared" si="1"/>
        <v>39.31</v>
      </c>
      <c r="O28" s="23">
        <f t="shared" si="2"/>
        <v>235.86</v>
      </c>
    </row>
    <row r="29" s="1" customFormat="1" ht="59.25" customHeight="1" spans="1:15">
      <c r="A29" s="8">
        <v>24</v>
      </c>
      <c r="B29" s="9" t="s">
        <v>108</v>
      </c>
      <c r="C29" s="9"/>
      <c r="D29" s="10" t="s">
        <v>109</v>
      </c>
      <c r="E29" s="10"/>
      <c r="F29" s="10" t="s">
        <v>110</v>
      </c>
      <c r="G29" s="10"/>
      <c r="H29" s="9" t="s">
        <v>111</v>
      </c>
      <c r="I29" s="24">
        <v>5</v>
      </c>
      <c r="J29" s="24"/>
      <c r="K29" s="24">
        <v>62.95</v>
      </c>
      <c r="L29" s="25">
        <f t="shared" si="0"/>
        <v>314.75</v>
      </c>
      <c r="M29" s="22">
        <f>汇总表!$E$6</f>
        <v>0</v>
      </c>
      <c r="N29" s="22">
        <f t="shared" si="1"/>
        <v>62.95</v>
      </c>
      <c r="O29" s="23">
        <f t="shared" si="2"/>
        <v>314.75</v>
      </c>
    </row>
    <row r="30" s="1" customFormat="1" ht="59.25" customHeight="1" spans="1:15">
      <c r="A30" s="8">
        <v>25</v>
      </c>
      <c r="B30" s="9" t="s">
        <v>112</v>
      </c>
      <c r="C30" s="9"/>
      <c r="D30" s="10" t="s">
        <v>113</v>
      </c>
      <c r="E30" s="10"/>
      <c r="F30" s="10" t="s">
        <v>114</v>
      </c>
      <c r="G30" s="10"/>
      <c r="H30" s="9" t="s">
        <v>38</v>
      </c>
      <c r="I30" s="24">
        <v>6</v>
      </c>
      <c r="J30" s="24"/>
      <c r="K30" s="24">
        <v>200.1</v>
      </c>
      <c r="L30" s="25">
        <f t="shared" si="0"/>
        <v>1200.6</v>
      </c>
      <c r="M30" s="22">
        <f>汇总表!$E$6</f>
        <v>0</v>
      </c>
      <c r="N30" s="22">
        <f t="shared" si="1"/>
        <v>200.1</v>
      </c>
      <c r="O30" s="23">
        <f t="shared" si="2"/>
        <v>1200.6</v>
      </c>
    </row>
    <row r="31" s="1" customFormat="1" ht="70.5" customHeight="1" spans="1:15">
      <c r="A31" s="8">
        <v>26</v>
      </c>
      <c r="B31" s="9" t="s">
        <v>115</v>
      </c>
      <c r="C31" s="9"/>
      <c r="D31" s="10" t="s">
        <v>116</v>
      </c>
      <c r="E31" s="10"/>
      <c r="F31" s="10" t="s">
        <v>117</v>
      </c>
      <c r="G31" s="10"/>
      <c r="H31" s="9" t="s">
        <v>60</v>
      </c>
      <c r="I31" s="24">
        <v>14</v>
      </c>
      <c r="J31" s="24"/>
      <c r="K31" s="24">
        <v>112.68</v>
      </c>
      <c r="L31" s="25">
        <f t="shared" si="0"/>
        <v>1577.52</v>
      </c>
      <c r="M31" s="22">
        <f>汇总表!$E$6</f>
        <v>0</v>
      </c>
      <c r="N31" s="22">
        <f t="shared" si="1"/>
        <v>112.68</v>
      </c>
      <c r="O31" s="23">
        <f t="shared" si="2"/>
        <v>1577.52</v>
      </c>
    </row>
    <row r="32" s="1" customFormat="1" ht="81.75" customHeight="1" spans="1:15">
      <c r="A32" s="8">
        <v>27</v>
      </c>
      <c r="B32" s="9" t="s">
        <v>118</v>
      </c>
      <c r="C32" s="9"/>
      <c r="D32" s="10" t="s">
        <v>119</v>
      </c>
      <c r="E32" s="10"/>
      <c r="F32" s="10" t="s">
        <v>120</v>
      </c>
      <c r="G32" s="10"/>
      <c r="H32" s="9" t="s">
        <v>60</v>
      </c>
      <c r="I32" s="24">
        <v>4</v>
      </c>
      <c r="J32" s="24"/>
      <c r="K32" s="24">
        <v>103.7</v>
      </c>
      <c r="L32" s="25">
        <f t="shared" si="0"/>
        <v>414.8</v>
      </c>
      <c r="M32" s="22">
        <f>汇总表!$E$6</f>
        <v>0</v>
      </c>
      <c r="N32" s="22">
        <f t="shared" si="1"/>
        <v>103.7</v>
      </c>
      <c r="O32" s="23">
        <f t="shared" si="2"/>
        <v>414.8</v>
      </c>
    </row>
    <row r="33" s="1" customFormat="1" ht="81.75" customHeight="1" spans="1:15">
      <c r="A33" s="8">
        <v>28</v>
      </c>
      <c r="B33" s="9" t="s">
        <v>121</v>
      </c>
      <c r="C33" s="9"/>
      <c r="D33" s="10" t="s">
        <v>122</v>
      </c>
      <c r="E33" s="10"/>
      <c r="F33" s="10" t="s">
        <v>120</v>
      </c>
      <c r="G33" s="10"/>
      <c r="H33" s="9" t="s">
        <v>60</v>
      </c>
      <c r="I33" s="24">
        <v>2</v>
      </c>
      <c r="J33" s="24"/>
      <c r="K33" s="24">
        <v>103.7</v>
      </c>
      <c r="L33" s="25">
        <f t="shared" si="0"/>
        <v>207.4</v>
      </c>
      <c r="M33" s="22">
        <f>汇总表!$E$6</f>
        <v>0</v>
      </c>
      <c r="N33" s="22">
        <f t="shared" si="1"/>
        <v>103.7</v>
      </c>
      <c r="O33" s="23">
        <f t="shared" si="2"/>
        <v>207.4</v>
      </c>
    </row>
    <row r="34" s="1" customFormat="1" ht="93" customHeight="1" spans="1:15">
      <c r="A34" s="8">
        <v>29</v>
      </c>
      <c r="B34" s="9" t="s">
        <v>123</v>
      </c>
      <c r="C34" s="9"/>
      <c r="D34" s="10" t="s">
        <v>124</v>
      </c>
      <c r="E34" s="10"/>
      <c r="F34" s="10" t="s">
        <v>125</v>
      </c>
      <c r="G34" s="10"/>
      <c r="H34" s="9" t="s">
        <v>60</v>
      </c>
      <c r="I34" s="24">
        <v>4</v>
      </c>
      <c r="J34" s="24"/>
      <c r="K34" s="24">
        <v>103.7</v>
      </c>
      <c r="L34" s="25">
        <f t="shared" si="0"/>
        <v>414.8</v>
      </c>
      <c r="M34" s="22">
        <f>汇总表!$E$6</f>
        <v>0</v>
      </c>
      <c r="N34" s="22">
        <f t="shared" si="1"/>
        <v>103.7</v>
      </c>
      <c r="O34" s="23">
        <f t="shared" si="2"/>
        <v>414.8</v>
      </c>
    </row>
    <row r="35" s="1" customFormat="1" ht="70.5" customHeight="1" spans="1:15">
      <c r="A35" s="8">
        <v>30</v>
      </c>
      <c r="B35" s="9" t="s">
        <v>126</v>
      </c>
      <c r="C35" s="9"/>
      <c r="D35" s="10" t="s">
        <v>127</v>
      </c>
      <c r="E35" s="10"/>
      <c r="F35" s="10" t="s">
        <v>128</v>
      </c>
      <c r="G35" s="10"/>
      <c r="H35" s="9" t="s">
        <v>60</v>
      </c>
      <c r="I35" s="24">
        <v>17</v>
      </c>
      <c r="J35" s="24"/>
      <c r="K35" s="24">
        <v>129.18</v>
      </c>
      <c r="L35" s="25">
        <f t="shared" si="0"/>
        <v>2196.06</v>
      </c>
      <c r="M35" s="22">
        <f>汇总表!$E$6</f>
        <v>0</v>
      </c>
      <c r="N35" s="22">
        <f t="shared" si="1"/>
        <v>129.18</v>
      </c>
      <c r="O35" s="23">
        <f t="shared" si="2"/>
        <v>2196.06</v>
      </c>
    </row>
    <row r="36" s="1" customFormat="1" ht="81.75" customHeight="1" spans="1:15">
      <c r="A36" s="8">
        <v>31</v>
      </c>
      <c r="B36" s="9" t="s">
        <v>129</v>
      </c>
      <c r="C36" s="9"/>
      <c r="D36" s="10" t="s">
        <v>130</v>
      </c>
      <c r="E36" s="10"/>
      <c r="F36" s="10" t="s">
        <v>131</v>
      </c>
      <c r="G36" s="10"/>
      <c r="H36" s="9" t="s">
        <v>60</v>
      </c>
      <c r="I36" s="24">
        <v>10</v>
      </c>
      <c r="J36" s="24"/>
      <c r="K36" s="24">
        <v>168.24</v>
      </c>
      <c r="L36" s="25">
        <f t="shared" si="0"/>
        <v>1682.4</v>
      </c>
      <c r="M36" s="22">
        <f>汇总表!$E$6</f>
        <v>0</v>
      </c>
      <c r="N36" s="22">
        <f t="shared" si="1"/>
        <v>168.24</v>
      </c>
      <c r="O36" s="23">
        <f t="shared" si="2"/>
        <v>1682.4</v>
      </c>
    </row>
    <row r="37" s="1" customFormat="1" ht="93" customHeight="1" spans="1:15">
      <c r="A37" s="8">
        <v>32</v>
      </c>
      <c r="B37" s="9" t="s">
        <v>132</v>
      </c>
      <c r="C37" s="9"/>
      <c r="D37" s="10" t="s">
        <v>133</v>
      </c>
      <c r="E37" s="10"/>
      <c r="F37" s="10" t="s">
        <v>134</v>
      </c>
      <c r="G37" s="10"/>
      <c r="H37" s="9" t="s">
        <v>77</v>
      </c>
      <c r="I37" s="24">
        <v>53.61</v>
      </c>
      <c r="J37" s="24"/>
      <c r="K37" s="24">
        <v>14.02</v>
      </c>
      <c r="L37" s="25">
        <f t="shared" si="0"/>
        <v>751.61</v>
      </c>
      <c r="M37" s="22">
        <f>汇总表!$E$6</f>
        <v>0</v>
      </c>
      <c r="N37" s="22">
        <f t="shared" si="1"/>
        <v>14.02</v>
      </c>
      <c r="O37" s="23">
        <f t="shared" si="2"/>
        <v>751.61</v>
      </c>
    </row>
    <row r="38" s="1" customFormat="1" ht="115.5" customHeight="1" spans="1:15">
      <c r="A38" s="8">
        <v>33</v>
      </c>
      <c r="B38" s="9" t="s">
        <v>135</v>
      </c>
      <c r="C38" s="9"/>
      <c r="D38" s="10" t="s">
        <v>136</v>
      </c>
      <c r="E38" s="10"/>
      <c r="F38" s="10" t="s">
        <v>137</v>
      </c>
      <c r="G38" s="10"/>
      <c r="H38" s="9" t="s">
        <v>77</v>
      </c>
      <c r="I38" s="24">
        <v>821.78</v>
      </c>
      <c r="J38" s="24"/>
      <c r="K38" s="24">
        <v>3.2</v>
      </c>
      <c r="L38" s="25">
        <f t="shared" si="0"/>
        <v>2629.7</v>
      </c>
      <c r="M38" s="22">
        <f>汇总表!$E$6</f>
        <v>0</v>
      </c>
      <c r="N38" s="22">
        <f t="shared" si="1"/>
        <v>3.2</v>
      </c>
      <c r="O38" s="23">
        <f t="shared" si="2"/>
        <v>2629.7</v>
      </c>
    </row>
    <row r="39" s="1" customFormat="1" ht="81.75" customHeight="1" spans="1:15">
      <c r="A39" s="8">
        <v>34</v>
      </c>
      <c r="B39" s="9" t="s">
        <v>138</v>
      </c>
      <c r="C39" s="9"/>
      <c r="D39" s="10" t="s">
        <v>139</v>
      </c>
      <c r="E39" s="10"/>
      <c r="F39" s="10" t="s">
        <v>140</v>
      </c>
      <c r="G39" s="10"/>
      <c r="H39" s="9" t="s">
        <v>38</v>
      </c>
      <c r="I39" s="24">
        <v>1</v>
      </c>
      <c r="J39" s="24"/>
      <c r="K39" s="24">
        <v>23.75</v>
      </c>
      <c r="L39" s="25">
        <f t="shared" ref="L39:L61" si="3">ROUND(I39*K39,2)</f>
        <v>23.75</v>
      </c>
      <c r="M39" s="22">
        <f>汇总表!$E$6</f>
        <v>0</v>
      </c>
      <c r="N39" s="22">
        <f t="shared" ref="N39:N61" si="4">ROUND((1-M39/100)*K39,2)</f>
        <v>23.75</v>
      </c>
      <c r="O39" s="23">
        <f t="shared" ref="O39:O61" si="5">ROUND(N39*I39,2)</f>
        <v>23.75</v>
      </c>
    </row>
    <row r="40" s="1" customFormat="1" ht="81.75" customHeight="1" spans="1:15">
      <c r="A40" s="8">
        <v>35</v>
      </c>
      <c r="B40" s="9" t="s">
        <v>141</v>
      </c>
      <c r="C40" s="9"/>
      <c r="D40" s="10" t="s">
        <v>142</v>
      </c>
      <c r="E40" s="10"/>
      <c r="F40" s="10" t="s">
        <v>143</v>
      </c>
      <c r="G40" s="10"/>
      <c r="H40" s="9" t="s">
        <v>38</v>
      </c>
      <c r="I40" s="24">
        <v>1</v>
      </c>
      <c r="J40" s="24"/>
      <c r="K40" s="24">
        <v>25.78</v>
      </c>
      <c r="L40" s="25">
        <f t="shared" si="3"/>
        <v>25.78</v>
      </c>
      <c r="M40" s="22">
        <f>汇总表!$E$6</f>
        <v>0</v>
      </c>
      <c r="N40" s="22">
        <f t="shared" si="4"/>
        <v>25.78</v>
      </c>
      <c r="O40" s="23">
        <f t="shared" si="5"/>
        <v>25.78</v>
      </c>
    </row>
    <row r="41" s="1" customFormat="1" ht="81.75" customHeight="1" spans="1:15">
      <c r="A41" s="8">
        <v>36</v>
      </c>
      <c r="B41" s="9" t="s">
        <v>144</v>
      </c>
      <c r="C41" s="9"/>
      <c r="D41" s="10" t="s">
        <v>145</v>
      </c>
      <c r="E41" s="10"/>
      <c r="F41" s="10" t="s">
        <v>146</v>
      </c>
      <c r="G41" s="10"/>
      <c r="H41" s="9" t="s">
        <v>38</v>
      </c>
      <c r="I41" s="24">
        <v>1</v>
      </c>
      <c r="J41" s="24"/>
      <c r="K41" s="24">
        <v>27.3</v>
      </c>
      <c r="L41" s="25">
        <f t="shared" si="3"/>
        <v>27.3</v>
      </c>
      <c r="M41" s="22">
        <f>汇总表!$E$6</f>
        <v>0</v>
      </c>
      <c r="N41" s="22">
        <f t="shared" si="4"/>
        <v>27.3</v>
      </c>
      <c r="O41" s="23">
        <f t="shared" si="5"/>
        <v>27.3</v>
      </c>
    </row>
    <row r="42" s="1" customFormat="1" ht="81.75" customHeight="1" spans="1:15">
      <c r="A42" s="8">
        <v>37</v>
      </c>
      <c r="B42" s="9" t="s">
        <v>147</v>
      </c>
      <c r="C42" s="9"/>
      <c r="D42" s="10" t="s">
        <v>103</v>
      </c>
      <c r="E42" s="10"/>
      <c r="F42" s="10" t="s">
        <v>148</v>
      </c>
      <c r="G42" s="10"/>
      <c r="H42" s="9" t="s">
        <v>38</v>
      </c>
      <c r="I42" s="24">
        <v>15</v>
      </c>
      <c r="J42" s="24"/>
      <c r="K42" s="24">
        <v>8.78</v>
      </c>
      <c r="L42" s="25">
        <f t="shared" si="3"/>
        <v>131.7</v>
      </c>
      <c r="M42" s="22">
        <f>汇总表!$E$6</f>
        <v>0</v>
      </c>
      <c r="N42" s="22">
        <f t="shared" si="4"/>
        <v>8.78</v>
      </c>
      <c r="O42" s="23">
        <f t="shared" si="5"/>
        <v>131.7</v>
      </c>
    </row>
    <row r="43" s="1" customFormat="1" ht="81.75" customHeight="1" spans="1:15">
      <c r="A43" s="8">
        <v>38</v>
      </c>
      <c r="B43" s="9" t="s">
        <v>149</v>
      </c>
      <c r="C43" s="9"/>
      <c r="D43" s="10" t="s">
        <v>150</v>
      </c>
      <c r="E43" s="10"/>
      <c r="F43" s="10" t="s">
        <v>151</v>
      </c>
      <c r="G43" s="10"/>
      <c r="H43" s="9" t="s">
        <v>38</v>
      </c>
      <c r="I43" s="24">
        <v>3</v>
      </c>
      <c r="J43" s="24"/>
      <c r="K43" s="24">
        <v>8.78</v>
      </c>
      <c r="L43" s="25">
        <f t="shared" si="3"/>
        <v>26.34</v>
      </c>
      <c r="M43" s="22">
        <f>汇总表!$E$6</f>
        <v>0</v>
      </c>
      <c r="N43" s="22">
        <f t="shared" si="4"/>
        <v>8.78</v>
      </c>
      <c r="O43" s="23">
        <f t="shared" si="5"/>
        <v>26.34</v>
      </c>
    </row>
    <row r="44" s="1" customFormat="1" ht="14.25" customHeight="1" spans="1:15">
      <c r="A44" s="8"/>
      <c r="B44" s="9"/>
      <c r="C44" s="9"/>
      <c r="D44" s="10" t="s">
        <v>152</v>
      </c>
      <c r="E44" s="10"/>
      <c r="F44" s="10"/>
      <c r="G44" s="10"/>
      <c r="H44" s="11"/>
      <c r="I44" s="11"/>
      <c r="J44" s="11"/>
      <c r="K44" s="11"/>
      <c r="L44" s="25"/>
      <c r="M44" s="22"/>
      <c r="N44" s="22"/>
      <c r="O44" s="23"/>
    </row>
    <row r="45" s="1" customFormat="1" ht="138" customHeight="1" spans="1:15">
      <c r="A45" s="8">
        <v>1</v>
      </c>
      <c r="B45" s="9" t="s">
        <v>153</v>
      </c>
      <c r="C45" s="9"/>
      <c r="D45" s="10" t="s">
        <v>154</v>
      </c>
      <c r="E45" s="10"/>
      <c r="F45" s="10" t="s">
        <v>155</v>
      </c>
      <c r="G45" s="10"/>
      <c r="H45" s="9" t="s">
        <v>67</v>
      </c>
      <c r="I45" s="24">
        <v>1</v>
      </c>
      <c r="J45" s="24"/>
      <c r="K45" s="24">
        <v>1741.95</v>
      </c>
      <c r="L45" s="25">
        <f t="shared" si="3"/>
        <v>1741.95</v>
      </c>
      <c r="M45" s="22">
        <f>汇总表!$E$6</f>
        <v>0</v>
      </c>
      <c r="N45" s="22">
        <f t="shared" si="4"/>
        <v>1741.95</v>
      </c>
      <c r="O45" s="23">
        <f t="shared" si="5"/>
        <v>1741.95</v>
      </c>
    </row>
    <row r="46" s="1" customFormat="1" ht="70.5" customHeight="1" spans="1:15">
      <c r="A46" s="8">
        <v>2</v>
      </c>
      <c r="B46" s="9" t="s">
        <v>156</v>
      </c>
      <c r="C46" s="9"/>
      <c r="D46" s="10" t="s">
        <v>157</v>
      </c>
      <c r="E46" s="10"/>
      <c r="F46" s="10" t="s">
        <v>158</v>
      </c>
      <c r="G46" s="10"/>
      <c r="H46" s="9" t="s">
        <v>67</v>
      </c>
      <c r="I46" s="24">
        <v>3</v>
      </c>
      <c r="J46" s="24"/>
      <c r="K46" s="24">
        <v>461.6</v>
      </c>
      <c r="L46" s="25">
        <f t="shared" si="3"/>
        <v>1384.8</v>
      </c>
      <c r="M46" s="22">
        <f>汇总表!$E$6</f>
        <v>0</v>
      </c>
      <c r="N46" s="22">
        <f t="shared" si="4"/>
        <v>461.6</v>
      </c>
      <c r="O46" s="23">
        <f t="shared" si="5"/>
        <v>1384.8</v>
      </c>
    </row>
    <row r="47" s="1" customFormat="1" ht="81.75" customHeight="1" spans="1:15">
      <c r="A47" s="8">
        <v>3</v>
      </c>
      <c r="B47" s="9" t="s">
        <v>159</v>
      </c>
      <c r="C47" s="9"/>
      <c r="D47" s="10" t="s">
        <v>160</v>
      </c>
      <c r="E47" s="10"/>
      <c r="F47" s="10" t="s">
        <v>161</v>
      </c>
      <c r="G47" s="10"/>
      <c r="H47" s="9" t="s">
        <v>162</v>
      </c>
      <c r="I47" s="24">
        <v>0.5</v>
      </c>
      <c r="J47" s="24"/>
      <c r="K47" s="24">
        <v>326.17</v>
      </c>
      <c r="L47" s="25">
        <f t="shared" si="3"/>
        <v>163.09</v>
      </c>
      <c r="M47" s="22">
        <f>汇总表!$E$6</f>
        <v>0</v>
      </c>
      <c r="N47" s="22">
        <f t="shared" si="4"/>
        <v>326.17</v>
      </c>
      <c r="O47" s="23">
        <f t="shared" si="5"/>
        <v>163.09</v>
      </c>
    </row>
    <row r="48" s="1" customFormat="1" ht="115.5" customHeight="1" spans="1:15">
      <c r="A48" s="8">
        <v>4</v>
      </c>
      <c r="B48" s="9" t="s">
        <v>163</v>
      </c>
      <c r="C48" s="9"/>
      <c r="D48" s="10" t="s">
        <v>164</v>
      </c>
      <c r="E48" s="10"/>
      <c r="F48" s="10" t="s">
        <v>165</v>
      </c>
      <c r="G48" s="10"/>
      <c r="H48" s="9" t="s">
        <v>162</v>
      </c>
      <c r="I48" s="24">
        <v>6.79</v>
      </c>
      <c r="J48" s="24"/>
      <c r="K48" s="24">
        <v>180.46</v>
      </c>
      <c r="L48" s="25">
        <f t="shared" si="3"/>
        <v>1225.32</v>
      </c>
      <c r="M48" s="22">
        <f>汇总表!$E$6</f>
        <v>0</v>
      </c>
      <c r="N48" s="22">
        <f t="shared" si="4"/>
        <v>180.46</v>
      </c>
      <c r="O48" s="23">
        <f t="shared" si="5"/>
        <v>1225.32</v>
      </c>
    </row>
    <row r="49" s="1" customFormat="1" ht="115.5" customHeight="1" spans="1:15">
      <c r="A49" s="8">
        <v>5</v>
      </c>
      <c r="B49" s="9" t="s">
        <v>166</v>
      </c>
      <c r="C49" s="9"/>
      <c r="D49" s="10" t="s">
        <v>167</v>
      </c>
      <c r="E49" s="10"/>
      <c r="F49" s="10" t="s">
        <v>168</v>
      </c>
      <c r="G49" s="10"/>
      <c r="H49" s="9" t="s">
        <v>162</v>
      </c>
      <c r="I49" s="24">
        <v>8.9</v>
      </c>
      <c r="J49" s="24"/>
      <c r="K49" s="24">
        <v>120.1</v>
      </c>
      <c r="L49" s="25">
        <f t="shared" si="3"/>
        <v>1068.89</v>
      </c>
      <c r="M49" s="22">
        <f>汇总表!$E$6</f>
        <v>0</v>
      </c>
      <c r="N49" s="22">
        <f t="shared" si="4"/>
        <v>120.1</v>
      </c>
      <c r="O49" s="23">
        <f t="shared" si="5"/>
        <v>1068.89</v>
      </c>
    </row>
    <row r="50" s="1" customFormat="1" ht="81.75" customHeight="1" spans="1:15">
      <c r="A50" s="8">
        <v>6</v>
      </c>
      <c r="B50" s="9" t="s">
        <v>169</v>
      </c>
      <c r="C50" s="9"/>
      <c r="D50" s="10" t="s">
        <v>170</v>
      </c>
      <c r="E50" s="10"/>
      <c r="F50" s="10" t="s">
        <v>171</v>
      </c>
      <c r="G50" s="10"/>
      <c r="H50" s="9" t="s">
        <v>38</v>
      </c>
      <c r="I50" s="24">
        <v>1</v>
      </c>
      <c r="J50" s="24"/>
      <c r="K50" s="24">
        <v>323.2</v>
      </c>
      <c r="L50" s="25">
        <f t="shared" si="3"/>
        <v>323.2</v>
      </c>
      <c r="M50" s="22">
        <f>汇总表!$E$6</f>
        <v>0</v>
      </c>
      <c r="N50" s="22">
        <f t="shared" si="4"/>
        <v>323.2</v>
      </c>
      <c r="O50" s="23">
        <f t="shared" si="5"/>
        <v>323.2</v>
      </c>
    </row>
    <row r="51" s="1" customFormat="1" ht="70.5" customHeight="1" spans="1:15">
      <c r="A51" s="8">
        <v>7</v>
      </c>
      <c r="B51" s="9" t="s">
        <v>172</v>
      </c>
      <c r="C51" s="9"/>
      <c r="D51" s="10" t="s">
        <v>173</v>
      </c>
      <c r="E51" s="10"/>
      <c r="F51" s="10" t="s">
        <v>174</v>
      </c>
      <c r="G51" s="10"/>
      <c r="H51" s="9" t="s">
        <v>38</v>
      </c>
      <c r="I51" s="24">
        <v>1</v>
      </c>
      <c r="J51" s="24"/>
      <c r="K51" s="24">
        <v>62.58</v>
      </c>
      <c r="L51" s="25">
        <f t="shared" si="3"/>
        <v>62.58</v>
      </c>
      <c r="M51" s="22">
        <f>汇总表!$E$6</f>
        <v>0</v>
      </c>
      <c r="N51" s="22">
        <f t="shared" si="4"/>
        <v>62.58</v>
      </c>
      <c r="O51" s="23">
        <f t="shared" si="5"/>
        <v>62.58</v>
      </c>
    </row>
    <row r="52" s="1" customFormat="1" ht="70.5" customHeight="1" spans="1:15">
      <c r="A52" s="8">
        <v>8</v>
      </c>
      <c r="B52" s="9" t="s">
        <v>175</v>
      </c>
      <c r="C52" s="9"/>
      <c r="D52" s="10" t="s">
        <v>176</v>
      </c>
      <c r="E52" s="10"/>
      <c r="F52" s="10" t="s">
        <v>177</v>
      </c>
      <c r="G52" s="10"/>
      <c r="H52" s="9" t="s">
        <v>38</v>
      </c>
      <c r="I52" s="24">
        <v>1</v>
      </c>
      <c r="J52" s="24"/>
      <c r="K52" s="24">
        <v>62.58</v>
      </c>
      <c r="L52" s="25">
        <f t="shared" si="3"/>
        <v>62.58</v>
      </c>
      <c r="M52" s="22">
        <f>汇总表!$E$6</f>
        <v>0</v>
      </c>
      <c r="N52" s="22">
        <f t="shared" si="4"/>
        <v>62.58</v>
      </c>
      <c r="O52" s="23">
        <f t="shared" si="5"/>
        <v>62.58</v>
      </c>
    </row>
    <row r="53" s="1" customFormat="1" ht="70.5" customHeight="1" spans="1:15">
      <c r="A53" s="8">
        <v>9</v>
      </c>
      <c r="B53" s="9" t="s">
        <v>178</v>
      </c>
      <c r="C53" s="9"/>
      <c r="D53" s="10" t="s">
        <v>179</v>
      </c>
      <c r="E53" s="10"/>
      <c r="F53" s="10" t="s">
        <v>180</v>
      </c>
      <c r="G53" s="10"/>
      <c r="H53" s="9" t="s">
        <v>38</v>
      </c>
      <c r="I53" s="24">
        <v>1</v>
      </c>
      <c r="J53" s="24"/>
      <c r="K53" s="24">
        <v>80.7</v>
      </c>
      <c r="L53" s="25">
        <f t="shared" si="3"/>
        <v>80.7</v>
      </c>
      <c r="M53" s="22">
        <f>汇总表!$E$6</f>
        <v>0</v>
      </c>
      <c r="N53" s="22">
        <f t="shared" si="4"/>
        <v>80.7</v>
      </c>
      <c r="O53" s="23">
        <f t="shared" si="5"/>
        <v>80.7</v>
      </c>
    </row>
    <row r="54" s="1" customFormat="1" ht="70.5" customHeight="1" spans="1:15">
      <c r="A54" s="8">
        <v>10</v>
      </c>
      <c r="B54" s="9" t="s">
        <v>181</v>
      </c>
      <c r="C54" s="9"/>
      <c r="D54" s="10" t="s">
        <v>182</v>
      </c>
      <c r="E54" s="10"/>
      <c r="F54" s="10" t="s">
        <v>183</v>
      </c>
      <c r="G54" s="10"/>
      <c r="H54" s="9" t="s">
        <v>38</v>
      </c>
      <c r="I54" s="24">
        <v>1</v>
      </c>
      <c r="J54" s="24"/>
      <c r="K54" s="24">
        <v>88.53</v>
      </c>
      <c r="L54" s="25">
        <f t="shared" si="3"/>
        <v>88.53</v>
      </c>
      <c r="M54" s="22">
        <f>汇总表!$E$6</f>
        <v>0</v>
      </c>
      <c r="N54" s="22">
        <f t="shared" si="4"/>
        <v>88.53</v>
      </c>
      <c r="O54" s="23">
        <f t="shared" si="5"/>
        <v>88.53</v>
      </c>
    </row>
    <row r="55" s="1" customFormat="1" ht="70.5" customHeight="1" spans="1:15">
      <c r="A55" s="8">
        <v>11</v>
      </c>
      <c r="B55" s="9" t="s">
        <v>184</v>
      </c>
      <c r="C55" s="9"/>
      <c r="D55" s="10" t="s">
        <v>185</v>
      </c>
      <c r="E55" s="10"/>
      <c r="F55" s="10" t="s">
        <v>186</v>
      </c>
      <c r="G55" s="10"/>
      <c r="H55" s="9" t="s">
        <v>38</v>
      </c>
      <c r="I55" s="24">
        <v>1</v>
      </c>
      <c r="J55" s="24"/>
      <c r="K55" s="24">
        <v>78.34</v>
      </c>
      <c r="L55" s="25">
        <f t="shared" si="3"/>
        <v>78.34</v>
      </c>
      <c r="M55" s="22">
        <f>汇总表!$E$6</f>
        <v>0</v>
      </c>
      <c r="N55" s="22">
        <f t="shared" si="4"/>
        <v>78.34</v>
      </c>
      <c r="O55" s="23">
        <f t="shared" si="5"/>
        <v>78.34</v>
      </c>
    </row>
    <row r="56" s="1" customFormat="1" ht="70.5" customHeight="1" spans="1:15">
      <c r="A56" s="8">
        <v>12</v>
      </c>
      <c r="B56" s="9" t="s">
        <v>187</v>
      </c>
      <c r="C56" s="9"/>
      <c r="D56" s="10" t="s">
        <v>188</v>
      </c>
      <c r="E56" s="10"/>
      <c r="F56" s="10" t="s">
        <v>189</v>
      </c>
      <c r="G56" s="10"/>
      <c r="H56" s="9" t="s">
        <v>38</v>
      </c>
      <c r="I56" s="24">
        <v>1</v>
      </c>
      <c r="J56" s="24"/>
      <c r="K56" s="24">
        <v>123.06</v>
      </c>
      <c r="L56" s="25">
        <f t="shared" si="3"/>
        <v>123.06</v>
      </c>
      <c r="M56" s="22">
        <f>汇总表!$E$6</f>
        <v>0</v>
      </c>
      <c r="N56" s="22">
        <f t="shared" si="4"/>
        <v>123.06</v>
      </c>
      <c r="O56" s="23">
        <f t="shared" si="5"/>
        <v>123.06</v>
      </c>
    </row>
    <row r="57" s="1" customFormat="1" ht="14.25" customHeight="1" spans="1:15">
      <c r="A57" s="8"/>
      <c r="B57" s="9"/>
      <c r="C57" s="9"/>
      <c r="D57" s="10" t="s">
        <v>190</v>
      </c>
      <c r="E57" s="10"/>
      <c r="F57" s="10"/>
      <c r="G57" s="10"/>
      <c r="H57" s="11"/>
      <c r="I57" s="11"/>
      <c r="J57" s="11"/>
      <c r="K57" s="11"/>
      <c r="L57" s="25"/>
      <c r="M57" s="22"/>
      <c r="N57" s="22"/>
      <c r="O57" s="23"/>
    </row>
    <row r="58" s="1" customFormat="1" ht="93" customHeight="1" spans="1:15">
      <c r="A58" s="8">
        <v>1</v>
      </c>
      <c r="B58" s="9" t="s">
        <v>191</v>
      </c>
      <c r="C58" s="9"/>
      <c r="D58" s="10" t="s">
        <v>192</v>
      </c>
      <c r="E58" s="10"/>
      <c r="F58" s="10" t="s">
        <v>193</v>
      </c>
      <c r="G58" s="10"/>
      <c r="H58" s="9" t="s">
        <v>77</v>
      </c>
      <c r="I58" s="24">
        <v>4.91</v>
      </c>
      <c r="J58" s="24"/>
      <c r="K58" s="24">
        <v>23.66</v>
      </c>
      <c r="L58" s="25">
        <f t="shared" si="3"/>
        <v>116.17</v>
      </c>
      <c r="M58" s="22">
        <f>汇总表!$E$6</f>
        <v>0</v>
      </c>
      <c r="N58" s="22">
        <f t="shared" si="4"/>
        <v>23.66</v>
      </c>
      <c r="O58" s="23">
        <f t="shared" si="5"/>
        <v>116.17</v>
      </c>
    </row>
    <row r="59" s="1" customFormat="1" ht="93" customHeight="1" spans="1:15">
      <c r="A59" s="8">
        <v>2</v>
      </c>
      <c r="B59" s="9" t="s">
        <v>194</v>
      </c>
      <c r="C59" s="9"/>
      <c r="D59" s="10" t="s">
        <v>195</v>
      </c>
      <c r="E59" s="10"/>
      <c r="F59" s="10" t="s">
        <v>196</v>
      </c>
      <c r="G59" s="10"/>
      <c r="H59" s="9" t="s">
        <v>77</v>
      </c>
      <c r="I59" s="24">
        <v>4.66</v>
      </c>
      <c r="J59" s="24"/>
      <c r="K59" s="24">
        <v>18.5</v>
      </c>
      <c r="L59" s="25">
        <f t="shared" si="3"/>
        <v>86.21</v>
      </c>
      <c r="M59" s="22">
        <f>汇总表!$E$6</f>
        <v>0</v>
      </c>
      <c r="N59" s="22">
        <f t="shared" si="4"/>
        <v>18.5</v>
      </c>
      <c r="O59" s="23">
        <f t="shared" si="5"/>
        <v>86.21</v>
      </c>
    </row>
    <row r="60" s="1" customFormat="1" ht="93" customHeight="1" spans="1:15">
      <c r="A60" s="8">
        <v>3</v>
      </c>
      <c r="B60" s="9" t="s">
        <v>197</v>
      </c>
      <c r="C60" s="9"/>
      <c r="D60" s="10" t="s">
        <v>198</v>
      </c>
      <c r="E60" s="10"/>
      <c r="F60" s="10" t="s">
        <v>199</v>
      </c>
      <c r="G60" s="10"/>
      <c r="H60" s="9" t="s">
        <v>77</v>
      </c>
      <c r="I60" s="24">
        <v>8.11</v>
      </c>
      <c r="J60" s="24"/>
      <c r="K60" s="24">
        <v>16.14</v>
      </c>
      <c r="L60" s="25">
        <f t="shared" si="3"/>
        <v>130.9</v>
      </c>
      <c r="M60" s="22">
        <f>汇总表!$E$6</f>
        <v>0</v>
      </c>
      <c r="N60" s="22">
        <f t="shared" si="4"/>
        <v>16.14</v>
      </c>
      <c r="O60" s="23">
        <f t="shared" si="5"/>
        <v>130.9</v>
      </c>
    </row>
    <row r="61" s="1" customFormat="1" ht="93" customHeight="1" spans="1:15">
      <c r="A61" s="8">
        <v>4</v>
      </c>
      <c r="B61" s="9" t="s">
        <v>200</v>
      </c>
      <c r="C61" s="9"/>
      <c r="D61" s="10" t="s">
        <v>201</v>
      </c>
      <c r="E61" s="10"/>
      <c r="F61" s="10" t="s">
        <v>202</v>
      </c>
      <c r="G61" s="10"/>
      <c r="H61" s="9" t="s">
        <v>77</v>
      </c>
      <c r="I61" s="24">
        <v>6.31</v>
      </c>
      <c r="J61" s="24"/>
      <c r="K61" s="24">
        <v>8.98</v>
      </c>
      <c r="L61" s="25">
        <f t="shared" si="3"/>
        <v>56.66</v>
      </c>
      <c r="M61" s="22">
        <f>汇总表!$E$6</f>
        <v>0</v>
      </c>
      <c r="N61" s="22">
        <f t="shared" si="4"/>
        <v>8.98</v>
      </c>
      <c r="O61" s="23">
        <f t="shared" si="5"/>
        <v>56.66</v>
      </c>
    </row>
    <row r="62" s="1" customFormat="1" ht="14.25" customHeight="1" spans="1:15">
      <c r="A62" s="26" t="s">
        <v>203</v>
      </c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8">
        <f>SUM(L6:L61)</f>
        <v>34359.69</v>
      </c>
      <c r="M62" s="51"/>
      <c r="N62" s="51"/>
      <c r="O62" s="52">
        <f>SUM(O6:O61)</f>
        <v>34359.69</v>
      </c>
    </row>
  </sheetData>
  <sheetProtection password="CB1F" sheet="1" selectLockedCells="1" selectUnlockedCells="1" objects="1"/>
  <mergeCells count="238">
    <mergeCell ref="A1:O1"/>
    <mergeCell ref="A2:F2"/>
    <mergeCell ref="G2:I2"/>
    <mergeCell ref="J2:L2"/>
    <mergeCell ref="K3:L3"/>
    <mergeCell ref="M3:O3"/>
    <mergeCell ref="B5:C5"/>
    <mergeCell ref="D5:G5"/>
    <mergeCell ref="I5:J5"/>
    <mergeCell ref="B6:C6"/>
    <mergeCell ref="D6:E6"/>
    <mergeCell ref="F6:G6"/>
    <mergeCell ref="I6:J6"/>
    <mergeCell ref="B7:C7"/>
    <mergeCell ref="D7:E7"/>
    <mergeCell ref="F7:G7"/>
    <mergeCell ref="I7:J7"/>
    <mergeCell ref="B8:C8"/>
    <mergeCell ref="D8:E8"/>
    <mergeCell ref="F8:G8"/>
    <mergeCell ref="I8:J8"/>
    <mergeCell ref="B9:C9"/>
    <mergeCell ref="D9:E9"/>
    <mergeCell ref="F9:G9"/>
    <mergeCell ref="I9:J9"/>
    <mergeCell ref="B10:C10"/>
    <mergeCell ref="D10:E10"/>
    <mergeCell ref="F10:G10"/>
    <mergeCell ref="I10:J10"/>
    <mergeCell ref="B11:C11"/>
    <mergeCell ref="D11:E11"/>
    <mergeCell ref="F11:G11"/>
    <mergeCell ref="I11:J11"/>
    <mergeCell ref="B12:C12"/>
    <mergeCell ref="D12:E12"/>
    <mergeCell ref="F12:G12"/>
    <mergeCell ref="I12:J12"/>
    <mergeCell ref="B13:C13"/>
    <mergeCell ref="D13:E13"/>
    <mergeCell ref="F13:G13"/>
    <mergeCell ref="I13:J13"/>
    <mergeCell ref="B14:C14"/>
    <mergeCell ref="D14:E14"/>
    <mergeCell ref="F14:G14"/>
    <mergeCell ref="I14:J14"/>
    <mergeCell ref="B15:C15"/>
    <mergeCell ref="D15:E15"/>
    <mergeCell ref="F15:G15"/>
    <mergeCell ref="I15:J15"/>
    <mergeCell ref="B16:C16"/>
    <mergeCell ref="D16:E16"/>
    <mergeCell ref="F16:G16"/>
    <mergeCell ref="I16:J16"/>
    <mergeCell ref="B17:C17"/>
    <mergeCell ref="D17:E17"/>
    <mergeCell ref="F17:G17"/>
    <mergeCell ref="I17:J17"/>
    <mergeCell ref="B18:C18"/>
    <mergeCell ref="D18:E18"/>
    <mergeCell ref="F18:G18"/>
    <mergeCell ref="I18:J18"/>
    <mergeCell ref="B19:C19"/>
    <mergeCell ref="D19:E19"/>
    <mergeCell ref="F19:G19"/>
    <mergeCell ref="I19:J19"/>
    <mergeCell ref="B20:C20"/>
    <mergeCell ref="D20:E20"/>
    <mergeCell ref="F20:G20"/>
    <mergeCell ref="I20:J20"/>
    <mergeCell ref="B21:C21"/>
    <mergeCell ref="D21:E21"/>
    <mergeCell ref="F21:G21"/>
    <mergeCell ref="I21:J21"/>
    <mergeCell ref="B22:C22"/>
    <mergeCell ref="D22:E22"/>
    <mergeCell ref="F22:G22"/>
    <mergeCell ref="I22:J22"/>
    <mergeCell ref="B23:C23"/>
    <mergeCell ref="D23:E23"/>
    <mergeCell ref="F23:G23"/>
    <mergeCell ref="I23:J23"/>
    <mergeCell ref="B24:C24"/>
    <mergeCell ref="D24:E24"/>
    <mergeCell ref="F24:G24"/>
    <mergeCell ref="I24:J24"/>
    <mergeCell ref="B25:C25"/>
    <mergeCell ref="D25:E25"/>
    <mergeCell ref="F25:G25"/>
    <mergeCell ref="I25:J25"/>
    <mergeCell ref="B26:C26"/>
    <mergeCell ref="D26:E26"/>
    <mergeCell ref="F26:G26"/>
    <mergeCell ref="I26:J26"/>
    <mergeCell ref="B27:C27"/>
    <mergeCell ref="D27:E27"/>
    <mergeCell ref="F27:G27"/>
    <mergeCell ref="I27:J27"/>
    <mergeCell ref="B28:C28"/>
    <mergeCell ref="D28:E28"/>
    <mergeCell ref="F28:G28"/>
    <mergeCell ref="I28:J28"/>
    <mergeCell ref="B29:C29"/>
    <mergeCell ref="D29:E29"/>
    <mergeCell ref="F29:G29"/>
    <mergeCell ref="I29:J29"/>
    <mergeCell ref="B30:C30"/>
    <mergeCell ref="D30:E30"/>
    <mergeCell ref="F30:G30"/>
    <mergeCell ref="I30:J30"/>
    <mergeCell ref="B31:C31"/>
    <mergeCell ref="D31:E31"/>
    <mergeCell ref="F31:G31"/>
    <mergeCell ref="I31:J31"/>
    <mergeCell ref="B32:C32"/>
    <mergeCell ref="D32:E32"/>
    <mergeCell ref="F32:G32"/>
    <mergeCell ref="I32:J32"/>
    <mergeCell ref="B33:C33"/>
    <mergeCell ref="D33:E33"/>
    <mergeCell ref="F33:G33"/>
    <mergeCell ref="I33:J33"/>
    <mergeCell ref="B34:C34"/>
    <mergeCell ref="D34:E34"/>
    <mergeCell ref="F34:G34"/>
    <mergeCell ref="I34:J34"/>
    <mergeCell ref="B35:C35"/>
    <mergeCell ref="D35:E35"/>
    <mergeCell ref="F35:G35"/>
    <mergeCell ref="I35:J35"/>
    <mergeCell ref="B36:C36"/>
    <mergeCell ref="D36:E36"/>
    <mergeCell ref="F36:G36"/>
    <mergeCell ref="I36:J36"/>
    <mergeCell ref="B37:C37"/>
    <mergeCell ref="D37:E37"/>
    <mergeCell ref="F37:G37"/>
    <mergeCell ref="I37:J37"/>
    <mergeCell ref="B38:C38"/>
    <mergeCell ref="D38:E38"/>
    <mergeCell ref="F38:G38"/>
    <mergeCell ref="I38:J38"/>
    <mergeCell ref="B39:C39"/>
    <mergeCell ref="D39:E39"/>
    <mergeCell ref="F39:G39"/>
    <mergeCell ref="I39:J39"/>
    <mergeCell ref="B40:C40"/>
    <mergeCell ref="D40:E40"/>
    <mergeCell ref="F40:G40"/>
    <mergeCell ref="I40:J40"/>
    <mergeCell ref="B41:C41"/>
    <mergeCell ref="D41:E41"/>
    <mergeCell ref="F41:G41"/>
    <mergeCell ref="I41:J41"/>
    <mergeCell ref="B42:C42"/>
    <mergeCell ref="D42:E42"/>
    <mergeCell ref="F42:G42"/>
    <mergeCell ref="I42:J42"/>
    <mergeCell ref="B43:C43"/>
    <mergeCell ref="D43:E43"/>
    <mergeCell ref="F43:G43"/>
    <mergeCell ref="I43:J43"/>
    <mergeCell ref="B44:C44"/>
    <mergeCell ref="D44:G44"/>
    <mergeCell ref="I44:J44"/>
    <mergeCell ref="B45:C45"/>
    <mergeCell ref="D45:E45"/>
    <mergeCell ref="F45:G45"/>
    <mergeCell ref="I45:J45"/>
    <mergeCell ref="B46:C46"/>
    <mergeCell ref="D46:E46"/>
    <mergeCell ref="F46:G46"/>
    <mergeCell ref="I46:J46"/>
    <mergeCell ref="B47:C47"/>
    <mergeCell ref="D47:E47"/>
    <mergeCell ref="F47:G47"/>
    <mergeCell ref="I47:J47"/>
    <mergeCell ref="B48:C48"/>
    <mergeCell ref="D48:E48"/>
    <mergeCell ref="F48:G48"/>
    <mergeCell ref="I48:J48"/>
    <mergeCell ref="B49:C49"/>
    <mergeCell ref="D49:E49"/>
    <mergeCell ref="F49:G49"/>
    <mergeCell ref="I49:J49"/>
    <mergeCell ref="B50:C50"/>
    <mergeCell ref="D50:E50"/>
    <mergeCell ref="F50:G50"/>
    <mergeCell ref="I50:J50"/>
    <mergeCell ref="B51:C51"/>
    <mergeCell ref="D51:E51"/>
    <mergeCell ref="F51:G51"/>
    <mergeCell ref="I51:J51"/>
    <mergeCell ref="B52:C52"/>
    <mergeCell ref="D52:E52"/>
    <mergeCell ref="F52:G52"/>
    <mergeCell ref="I52:J52"/>
    <mergeCell ref="B53:C53"/>
    <mergeCell ref="D53:E53"/>
    <mergeCell ref="F53:G53"/>
    <mergeCell ref="I53:J53"/>
    <mergeCell ref="B54:C54"/>
    <mergeCell ref="D54:E54"/>
    <mergeCell ref="F54:G54"/>
    <mergeCell ref="I54:J54"/>
    <mergeCell ref="B55:C55"/>
    <mergeCell ref="D55:E55"/>
    <mergeCell ref="F55:G55"/>
    <mergeCell ref="I55:J55"/>
    <mergeCell ref="B56:C56"/>
    <mergeCell ref="D56:E56"/>
    <mergeCell ref="F56:G56"/>
    <mergeCell ref="I56:J56"/>
    <mergeCell ref="B57:C57"/>
    <mergeCell ref="D57:G57"/>
    <mergeCell ref="I57:J57"/>
    <mergeCell ref="B58:C58"/>
    <mergeCell ref="D58:E58"/>
    <mergeCell ref="F58:G58"/>
    <mergeCell ref="I58:J58"/>
    <mergeCell ref="B59:C59"/>
    <mergeCell ref="D59:E59"/>
    <mergeCell ref="F59:G59"/>
    <mergeCell ref="I59:J59"/>
    <mergeCell ref="B60:C60"/>
    <mergeCell ref="D60:E60"/>
    <mergeCell ref="F60:G60"/>
    <mergeCell ref="I60:J60"/>
    <mergeCell ref="B61:C61"/>
    <mergeCell ref="D61:E61"/>
    <mergeCell ref="F61:G61"/>
    <mergeCell ref="I61:J61"/>
    <mergeCell ref="A62:K62"/>
    <mergeCell ref="A3:A4"/>
    <mergeCell ref="H3:H4"/>
    <mergeCell ref="B3:C4"/>
    <mergeCell ref="D3:E4"/>
    <mergeCell ref="F3:G4"/>
    <mergeCell ref="I3:J4"/>
  </mergeCells>
  <printOptions horizontalCentered="1"/>
  <pageMargins left="0.19975" right="0.19975" top="0.59375" bottom="0" header="0.59375" footer="0"/>
  <pageSetup paperSize="9" scale="73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63"/>
  <sheetViews>
    <sheetView showGridLines="0" view="pageBreakPreview" zoomScale="80" zoomScaleNormal="90" zoomScaleSheetLayoutView="80" workbookViewId="0">
      <selection activeCell="A1" sqref="$A1:$XFD1048576"/>
    </sheetView>
  </sheetViews>
  <sheetFormatPr defaultColWidth="9" defaultRowHeight="11.5"/>
  <cols>
    <col min="1" max="1" width="11.17" style="1" customWidth="1"/>
    <col min="2" max="2" width="8.5" style="1" customWidth="1"/>
    <col min="3" max="3" width="11.83" style="1" customWidth="1"/>
    <col min="4" max="4" width="14.5" style="1" customWidth="1"/>
    <col min="5" max="5" width="8.17" style="1" customWidth="1"/>
    <col min="6" max="6" width="15.67" style="1" customWidth="1"/>
    <col min="7" max="7" width="18.5" style="1" customWidth="1"/>
    <col min="8" max="8" width="9.17" style="1" customWidth="1"/>
    <col min="9" max="9" width="2.33" style="1" customWidth="1"/>
    <col min="10" max="10" width="7" style="1" customWidth="1"/>
    <col min="11" max="11" width="7.9" style="1" customWidth="1"/>
    <col min="12" max="12" width="8" style="1" customWidth="1"/>
    <col min="13" max="13" width="14.7" style="1" customWidth="1"/>
    <col min="14" max="16383" width="9" style="1"/>
  </cols>
  <sheetData>
    <row r="1" s="1" customFormat="1" ht="29.25" customHeight="1" spans="1:15">
      <c r="A1" s="4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8.75" customHeight="1" spans="1:12">
      <c r="A2" s="5" t="s">
        <v>204</v>
      </c>
      <c r="B2" s="5"/>
      <c r="C2" s="5"/>
      <c r="D2" s="5"/>
      <c r="E2" s="5"/>
      <c r="F2" s="5"/>
      <c r="G2" s="5"/>
      <c r="H2" s="5"/>
      <c r="I2" s="5"/>
      <c r="J2" s="12"/>
      <c r="K2" s="12"/>
      <c r="L2" s="12"/>
    </row>
    <row r="3" s="1" customFormat="1" ht="14.25" customHeight="1" spans="1:15">
      <c r="A3" s="6" t="s">
        <v>2</v>
      </c>
      <c r="B3" s="7" t="s">
        <v>24</v>
      </c>
      <c r="C3" s="7"/>
      <c r="D3" s="7" t="s">
        <v>25</v>
      </c>
      <c r="E3" s="7"/>
      <c r="F3" s="7" t="s">
        <v>26</v>
      </c>
      <c r="G3" s="7"/>
      <c r="H3" s="7" t="s">
        <v>27</v>
      </c>
      <c r="I3" s="7" t="s">
        <v>28</v>
      </c>
      <c r="J3" s="7"/>
      <c r="K3" s="14" t="s">
        <v>29</v>
      </c>
      <c r="L3" s="15"/>
      <c r="M3" s="39" t="s">
        <v>30</v>
      </c>
      <c r="N3" s="39"/>
      <c r="O3" s="40"/>
    </row>
    <row r="4" s="1" customFormat="1" ht="17.25" customHeight="1" spans="1:15">
      <c r="A4" s="8"/>
      <c r="B4" s="9"/>
      <c r="C4" s="9"/>
      <c r="D4" s="9"/>
      <c r="E4" s="9"/>
      <c r="F4" s="9"/>
      <c r="G4" s="9"/>
      <c r="H4" s="9"/>
      <c r="I4" s="9"/>
      <c r="J4" s="9"/>
      <c r="K4" s="9" t="s">
        <v>31</v>
      </c>
      <c r="L4" s="9" t="s">
        <v>32</v>
      </c>
      <c r="M4" s="41" t="s">
        <v>8</v>
      </c>
      <c r="N4" s="41" t="s">
        <v>33</v>
      </c>
      <c r="O4" s="42" t="s">
        <v>32</v>
      </c>
    </row>
    <row r="5" s="1" customFormat="1" ht="14.25" customHeight="1" spans="1:15">
      <c r="A5" s="8"/>
      <c r="B5" s="9"/>
      <c r="C5" s="9"/>
      <c r="D5" s="10" t="s">
        <v>34</v>
      </c>
      <c r="E5" s="10"/>
      <c r="F5" s="10"/>
      <c r="G5" s="10"/>
      <c r="H5" s="11"/>
      <c r="I5" s="11"/>
      <c r="J5" s="11"/>
      <c r="K5" s="11"/>
      <c r="L5" s="20"/>
      <c r="M5" s="43"/>
      <c r="N5" s="43"/>
      <c r="O5" s="44"/>
    </row>
    <row r="6" s="1" customFormat="1" ht="126.75" customHeight="1" spans="1:15">
      <c r="A6" s="8">
        <v>1</v>
      </c>
      <c r="B6" s="9" t="s">
        <v>205</v>
      </c>
      <c r="C6" s="9"/>
      <c r="D6" s="10" t="s">
        <v>36</v>
      </c>
      <c r="E6" s="10"/>
      <c r="F6" s="10" t="s">
        <v>37</v>
      </c>
      <c r="G6" s="10"/>
      <c r="H6" s="9" t="s">
        <v>38</v>
      </c>
      <c r="I6" s="24">
        <v>10</v>
      </c>
      <c r="J6" s="24"/>
      <c r="K6" s="24">
        <v>92.98</v>
      </c>
      <c r="L6" s="25">
        <v>929.8</v>
      </c>
      <c r="M6" s="25">
        <f>汇总表!$E$6</f>
        <v>0</v>
      </c>
      <c r="N6" s="25">
        <f>ROUND((1-M6/100)*K6,2)</f>
        <v>92.98</v>
      </c>
      <c r="O6" s="45">
        <f>ROUND(N6*I6,2)</f>
        <v>929.8</v>
      </c>
    </row>
    <row r="7" s="1" customFormat="1" ht="126.75" customHeight="1" spans="1:15">
      <c r="A7" s="8">
        <v>2</v>
      </c>
      <c r="B7" s="9" t="s">
        <v>206</v>
      </c>
      <c r="C7" s="9"/>
      <c r="D7" s="10" t="s">
        <v>40</v>
      </c>
      <c r="E7" s="10"/>
      <c r="F7" s="10" t="s">
        <v>41</v>
      </c>
      <c r="G7" s="10"/>
      <c r="H7" s="9" t="s">
        <v>38</v>
      </c>
      <c r="I7" s="24">
        <v>9</v>
      </c>
      <c r="J7" s="24"/>
      <c r="K7" s="24">
        <v>97.93</v>
      </c>
      <c r="L7" s="25">
        <v>881.37</v>
      </c>
      <c r="M7" s="25">
        <f>汇总表!$E$6</f>
        <v>0</v>
      </c>
      <c r="N7" s="25">
        <f t="shared" ref="N7:N38" si="0">ROUND((1-M7/100)*K7,2)</f>
        <v>97.93</v>
      </c>
      <c r="O7" s="45">
        <f t="shared" ref="O7:O38" si="1">ROUND(N7*I7,2)</f>
        <v>881.37</v>
      </c>
    </row>
    <row r="8" s="1" customFormat="1" ht="115.5" customHeight="1" spans="1:15">
      <c r="A8" s="8">
        <v>3</v>
      </c>
      <c r="B8" s="9" t="s">
        <v>207</v>
      </c>
      <c r="C8" s="9"/>
      <c r="D8" s="10" t="s">
        <v>43</v>
      </c>
      <c r="E8" s="10"/>
      <c r="F8" s="10" t="s">
        <v>44</v>
      </c>
      <c r="G8" s="10"/>
      <c r="H8" s="9" t="s">
        <v>38</v>
      </c>
      <c r="I8" s="24">
        <v>1</v>
      </c>
      <c r="J8" s="24"/>
      <c r="K8" s="24">
        <v>99.18</v>
      </c>
      <c r="L8" s="25">
        <v>99.18</v>
      </c>
      <c r="M8" s="25">
        <f>汇总表!$E$6</f>
        <v>0</v>
      </c>
      <c r="N8" s="25">
        <f t="shared" si="0"/>
        <v>99.18</v>
      </c>
      <c r="O8" s="45">
        <f t="shared" si="1"/>
        <v>99.18</v>
      </c>
    </row>
    <row r="9" s="1" customFormat="1" ht="115.5" customHeight="1" spans="1:15">
      <c r="A9" s="8">
        <v>4</v>
      </c>
      <c r="B9" s="9" t="s">
        <v>208</v>
      </c>
      <c r="C9" s="9"/>
      <c r="D9" s="10" t="s">
        <v>46</v>
      </c>
      <c r="E9" s="10"/>
      <c r="F9" s="10" t="s">
        <v>47</v>
      </c>
      <c r="G9" s="10"/>
      <c r="H9" s="9" t="s">
        <v>38</v>
      </c>
      <c r="I9" s="24">
        <v>1</v>
      </c>
      <c r="J9" s="24"/>
      <c r="K9" s="24">
        <v>317.65</v>
      </c>
      <c r="L9" s="25">
        <v>317.65</v>
      </c>
      <c r="M9" s="25">
        <f>汇总表!$E$6</f>
        <v>0</v>
      </c>
      <c r="N9" s="25">
        <f t="shared" si="0"/>
        <v>317.65</v>
      </c>
      <c r="O9" s="45">
        <f t="shared" si="1"/>
        <v>317.65</v>
      </c>
    </row>
    <row r="10" s="1" customFormat="1" ht="93" customHeight="1" spans="1:15">
      <c r="A10" s="8">
        <v>5</v>
      </c>
      <c r="B10" s="9" t="s">
        <v>209</v>
      </c>
      <c r="C10" s="9"/>
      <c r="D10" s="10" t="s">
        <v>49</v>
      </c>
      <c r="E10" s="10"/>
      <c r="F10" s="10" t="s">
        <v>50</v>
      </c>
      <c r="G10" s="10"/>
      <c r="H10" s="9" t="s">
        <v>38</v>
      </c>
      <c r="I10" s="24">
        <v>8</v>
      </c>
      <c r="J10" s="24"/>
      <c r="K10" s="24">
        <v>155.45</v>
      </c>
      <c r="L10" s="25">
        <v>1243.6</v>
      </c>
      <c r="M10" s="25">
        <f>汇总表!$E$6</f>
        <v>0</v>
      </c>
      <c r="N10" s="25">
        <f t="shared" si="0"/>
        <v>155.45</v>
      </c>
      <c r="O10" s="45">
        <f t="shared" si="1"/>
        <v>1243.6</v>
      </c>
    </row>
    <row r="11" s="1" customFormat="1" ht="104.25" customHeight="1" spans="1:15">
      <c r="A11" s="8">
        <v>6</v>
      </c>
      <c r="B11" s="9" t="s">
        <v>210</v>
      </c>
      <c r="C11" s="9"/>
      <c r="D11" s="10" t="s">
        <v>52</v>
      </c>
      <c r="E11" s="10"/>
      <c r="F11" s="10" t="s">
        <v>53</v>
      </c>
      <c r="G11" s="10"/>
      <c r="H11" s="9" t="s">
        <v>38</v>
      </c>
      <c r="I11" s="24">
        <v>1</v>
      </c>
      <c r="J11" s="24"/>
      <c r="K11" s="24">
        <v>139.87</v>
      </c>
      <c r="L11" s="25">
        <v>139.87</v>
      </c>
      <c r="M11" s="25">
        <f>汇总表!$E$6</f>
        <v>0</v>
      </c>
      <c r="N11" s="25">
        <f t="shared" si="0"/>
        <v>139.87</v>
      </c>
      <c r="O11" s="45">
        <f t="shared" si="1"/>
        <v>139.87</v>
      </c>
    </row>
    <row r="12" s="1" customFormat="1" ht="81.75" customHeight="1" spans="1:15">
      <c r="A12" s="8">
        <v>7</v>
      </c>
      <c r="B12" s="9" t="s">
        <v>211</v>
      </c>
      <c r="C12" s="9"/>
      <c r="D12" s="10" t="s">
        <v>55</v>
      </c>
      <c r="E12" s="10"/>
      <c r="F12" s="10" t="s">
        <v>56</v>
      </c>
      <c r="G12" s="10"/>
      <c r="H12" s="9" t="s">
        <v>38</v>
      </c>
      <c r="I12" s="24">
        <v>3</v>
      </c>
      <c r="J12" s="24"/>
      <c r="K12" s="24">
        <v>149.77</v>
      </c>
      <c r="L12" s="25">
        <v>449.31</v>
      </c>
      <c r="M12" s="25">
        <f>汇总表!$E$6</f>
        <v>0</v>
      </c>
      <c r="N12" s="25">
        <f t="shared" si="0"/>
        <v>149.77</v>
      </c>
      <c r="O12" s="45">
        <f t="shared" si="1"/>
        <v>449.31</v>
      </c>
    </row>
    <row r="13" s="1" customFormat="1" ht="59.25" customHeight="1" spans="1:15">
      <c r="A13" s="8">
        <v>8</v>
      </c>
      <c r="B13" s="9" t="s">
        <v>212</v>
      </c>
      <c r="C13" s="9"/>
      <c r="D13" s="10" t="s">
        <v>58</v>
      </c>
      <c r="E13" s="10"/>
      <c r="F13" s="10" t="s">
        <v>59</v>
      </c>
      <c r="G13" s="10"/>
      <c r="H13" s="9" t="s">
        <v>60</v>
      </c>
      <c r="I13" s="24">
        <v>3</v>
      </c>
      <c r="J13" s="24"/>
      <c r="K13" s="24">
        <v>110.7</v>
      </c>
      <c r="L13" s="25">
        <v>332.1</v>
      </c>
      <c r="M13" s="25">
        <f>汇总表!$E$6</f>
        <v>0</v>
      </c>
      <c r="N13" s="25">
        <f t="shared" si="0"/>
        <v>110.7</v>
      </c>
      <c r="O13" s="45">
        <f t="shared" si="1"/>
        <v>332.1</v>
      </c>
    </row>
    <row r="14" s="1" customFormat="1" ht="104.25" customHeight="1" spans="1:15">
      <c r="A14" s="8">
        <v>9</v>
      </c>
      <c r="B14" s="9" t="s">
        <v>213</v>
      </c>
      <c r="C14" s="9"/>
      <c r="D14" s="10" t="s">
        <v>62</v>
      </c>
      <c r="E14" s="10"/>
      <c r="F14" s="10" t="s">
        <v>63</v>
      </c>
      <c r="G14" s="10"/>
      <c r="H14" s="9" t="s">
        <v>38</v>
      </c>
      <c r="I14" s="24">
        <v>5</v>
      </c>
      <c r="J14" s="24"/>
      <c r="K14" s="24">
        <v>97.08</v>
      </c>
      <c r="L14" s="25">
        <v>485.4</v>
      </c>
      <c r="M14" s="25">
        <f>汇总表!$E$6</f>
        <v>0</v>
      </c>
      <c r="N14" s="25">
        <f t="shared" si="0"/>
        <v>97.08</v>
      </c>
      <c r="O14" s="45">
        <f t="shared" si="1"/>
        <v>485.4</v>
      </c>
    </row>
    <row r="15" s="1" customFormat="1" ht="81.75" customHeight="1" spans="1:15">
      <c r="A15" s="8">
        <v>10</v>
      </c>
      <c r="B15" s="9" t="s">
        <v>214</v>
      </c>
      <c r="C15" s="9"/>
      <c r="D15" s="10" t="s">
        <v>65</v>
      </c>
      <c r="E15" s="10"/>
      <c r="F15" s="10" t="s">
        <v>66</v>
      </c>
      <c r="G15" s="10"/>
      <c r="H15" s="9" t="s">
        <v>67</v>
      </c>
      <c r="I15" s="24">
        <v>3</v>
      </c>
      <c r="J15" s="24"/>
      <c r="K15" s="24">
        <v>121.26</v>
      </c>
      <c r="L15" s="25">
        <v>363.78</v>
      </c>
      <c r="M15" s="25">
        <f>汇总表!$E$6</f>
        <v>0</v>
      </c>
      <c r="N15" s="25">
        <f t="shared" si="0"/>
        <v>121.26</v>
      </c>
      <c r="O15" s="45">
        <f t="shared" si="1"/>
        <v>363.78</v>
      </c>
    </row>
    <row r="16" s="1" customFormat="1" ht="104.25" customHeight="1" spans="1:15">
      <c r="A16" s="8">
        <v>11</v>
      </c>
      <c r="B16" s="9" t="s">
        <v>215</v>
      </c>
      <c r="C16" s="9"/>
      <c r="D16" s="10" t="s">
        <v>69</v>
      </c>
      <c r="E16" s="10"/>
      <c r="F16" s="10" t="s">
        <v>70</v>
      </c>
      <c r="G16" s="10"/>
      <c r="H16" s="9" t="s">
        <v>38</v>
      </c>
      <c r="I16" s="24">
        <v>1</v>
      </c>
      <c r="J16" s="24"/>
      <c r="K16" s="24">
        <v>158.35</v>
      </c>
      <c r="L16" s="25">
        <v>158.35</v>
      </c>
      <c r="M16" s="25">
        <f>汇总表!$E$6</f>
        <v>0</v>
      </c>
      <c r="N16" s="25">
        <f t="shared" si="0"/>
        <v>158.35</v>
      </c>
      <c r="O16" s="45">
        <f t="shared" si="1"/>
        <v>158.35</v>
      </c>
    </row>
    <row r="17" s="1" customFormat="1" ht="115.5" customHeight="1" spans="1:15">
      <c r="A17" s="8">
        <v>12</v>
      </c>
      <c r="B17" s="9" t="s">
        <v>216</v>
      </c>
      <c r="C17" s="9"/>
      <c r="D17" s="10" t="s">
        <v>72</v>
      </c>
      <c r="E17" s="10"/>
      <c r="F17" s="10" t="s">
        <v>73</v>
      </c>
      <c r="G17" s="10"/>
      <c r="H17" s="9" t="s">
        <v>38</v>
      </c>
      <c r="I17" s="24">
        <v>1</v>
      </c>
      <c r="J17" s="24"/>
      <c r="K17" s="24">
        <v>344.34</v>
      </c>
      <c r="L17" s="25">
        <v>344.34</v>
      </c>
      <c r="M17" s="25">
        <f>汇总表!$E$6</f>
        <v>0</v>
      </c>
      <c r="N17" s="25">
        <f t="shared" si="0"/>
        <v>344.34</v>
      </c>
      <c r="O17" s="45">
        <f t="shared" si="1"/>
        <v>344.34</v>
      </c>
    </row>
    <row r="18" s="1" customFormat="1" ht="115.5" customHeight="1" spans="1:15">
      <c r="A18" s="8">
        <v>13</v>
      </c>
      <c r="B18" s="9" t="s">
        <v>217</v>
      </c>
      <c r="C18" s="9"/>
      <c r="D18" s="10" t="s">
        <v>75</v>
      </c>
      <c r="E18" s="10"/>
      <c r="F18" s="10" t="s">
        <v>76</v>
      </c>
      <c r="G18" s="10"/>
      <c r="H18" s="9" t="s">
        <v>77</v>
      </c>
      <c r="I18" s="24">
        <v>221.2</v>
      </c>
      <c r="J18" s="24"/>
      <c r="K18" s="24">
        <v>3.45</v>
      </c>
      <c r="L18" s="25">
        <v>763.14</v>
      </c>
      <c r="M18" s="25">
        <f>汇总表!$E$6</f>
        <v>0</v>
      </c>
      <c r="N18" s="25">
        <f t="shared" si="0"/>
        <v>3.45</v>
      </c>
      <c r="O18" s="45">
        <f t="shared" si="1"/>
        <v>763.14</v>
      </c>
    </row>
    <row r="19" s="1" customFormat="1" ht="104.25" customHeight="1" spans="1:15">
      <c r="A19" s="8">
        <v>14</v>
      </c>
      <c r="B19" s="9" t="s">
        <v>218</v>
      </c>
      <c r="C19" s="9"/>
      <c r="D19" s="10" t="s">
        <v>79</v>
      </c>
      <c r="E19" s="10"/>
      <c r="F19" s="10" t="s">
        <v>80</v>
      </c>
      <c r="G19" s="10"/>
      <c r="H19" s="9" t="s">
        <v>77</v>
      </c>
      <c r="I19" s="24">
        <v>110.2</v>
      </c>
      <c r="J19" s="24"/>
      <c r="K19" s="24">
        <v>4.8</v>
      </c>
      <c r="L19" s="25">
        <v>528.96</v>
      </c>
      <c r="M19" s="25">
        <f>汇总表!$E$6</f>
        <v>0</v>
      </c>
      <c r="N19" s="25">
        <f t="shared" si="0"/>
        <v>4.8</v>
      </c>
      <c r="O19" s="45">
        <f t="shared" si="1"/>
        <v>528.96</v>
      </c>
    </row>
    <row r="20" s="1" customFormat="1" ht="104.25" customHeight="1" spans="1:15">
      <c r="A20" s="8">
        <v>15</v>
      </c>
      <c r="B20" s="9" t="s">
        <v>219</v>
      </c>
      <c r="C20" s="9"/>
      <c r="D20" s="10" t="s">
        <v>82</v>
      </c>
      <c r="E20" s="10"/>
      <c r="F20" s="10" t="s">
        <v>83</v>
      </c>
      <c r="G20" s="10"/>
      <c r="H20" s="9" t="s">
        <v>77</v>
      </c>
      <c r="I20" s="24">
        <v>112.2</v>
      </c>
      <c r="J20" s="24"/>
      <c r="K20" s="24">
        <v>3.2</v>
      </c>
      <c r="L20" s="25">
        <v>359.04</v>
      </c>
      <c r="M20" s="25">
        <f>汇总表!$E$6</f>
        <v>0</v>
      </c>
      <c r="N20" s="25">
        <f t="shared" si="0"/>
        <v>3.2</v>
      </c>
      <c r="O20" s="45">
        <f t="shared" si="1"/>
        <v>359.04</v>
      </c>
    </row>
    <row r="21" s="1" customFormat="1" ht="104.25" customHeight="1" spans="1:15">
      <c r="A21" s="8">
        <v>16</v>
      </c>
      <c r="B21" s="9" t="s">
        <v>220</v>
      </c>
      <c r="C21" s="9"/>
      <c r="D21" s="10" t="s">
        <v>85</v>
      </c>
      <c r="E21" s="10"/>
      <c r="F21" s="10" t="s">
        <v>86</v>
      </c>
      <c r="G21" s="10"/>
      <c r="H21" s="9" t="s">
        <v>77</v>
      </c>
      <c r="I21" s="24">
        <v>125.6</v>
      </c>
      <c r="J21" s="24"/>
      <c r="K21" s="24">
        <v>2.93</v>
      </c>
      <c r="L21" s="25">
        <v>368.01</v>
      </c>
      <c r="M21" s="25">
        <f>汇总表!$E$6</f>
        <v>0</v>
      </c>
      <c r="N21" s="25">
        <f t="shared" si="0"/>
        <v>2.93</v>
      </c>
      <c r="O21" s="45">
        <f t="shared" si="1"/>
        <v>368.01</v>
      </c>
    </row>
    <row r="22" s="1" customFormat="1" ht="115.5" customHeight="1" spans="1:15">
      <c r="A22" s="8">
        <v>17</v>
      </c>
      <c r="B22" s="9" t="s">
        <v>221</v>
      </c>
      <c r="C22" s="9"/>
      <c r="D22" s="10" t="s">
        <v>88</v>
      </c>
      <c r="E22" s="10"/>
      <c r="F22" s="10" t="s">
        <v>89</v>
      </c>
      <c r="G22" s="10"/>
      <c r="H22" s="9" t="s">
        <v>77</v>
      </c>
      <c r="I22" s="24">
        <v>240.25</v>
      </c>
      <c r="J22" s="24"/>
      <c r="K22" s="24">
        <v>3.45</v>
      </c>
      <c r="L22" s="25">
        <v>828.86</v>
      </c>
      <c r="M22" s="25">
        <f>汇总表!$E$6</f>
        <v>0</v>
      </c>
      <c r="N22" s="25">
        <f t="shared" si="0"/>
        <v>3.45</v>
      </c>
      <c r="O22" s="45">
        <f t="shared" si="1"/>
        <v>828.86</v>
      </c>
    </row>
    <row r="23" s="1" customFormat="1" ht="104.25" customHeight="1" spans="1:15">
      <c r="A23" s="8">
        <v>18</v>
      </c>
      <c r="B23" s="9" t="s">
        <v>222</v>
      </c>
      <c r="C23" s="9"/>
      <c r="D23" s="10" t="s">
        <v>91</v>
      </c>
      <c r="E23" s="10"/>
      <c r="F23" s="10" t="s">
        <v>92</v>
      </c>
      <c r="G23" s="10"/>
      <c r="H23" s="9" t="s">
        <v>77</v>
      </c>
      <c r="I23" s="24">
        <v>187.2</v>
      </c>
      <c r="J23" s="24"/>
      <c r="K23" s="24">
        <v>14.45</v>
      </c>
      <c r="L23" s="25">
        <v>2705.04</v>
      </c>
      <c r="M23" s="25">
        <f>汇总表!$E$6</f>
        <v>0</v>
      </c>
      <c r="N23" s="25">
        <f t="shared" si="0"/>
        <v>14.45</v>
      </c>
      <c r="O23" s="45">
        <f t="shared" si="1"/>
        <v>2705.04</v>
      </c>
    </row>
    <row r="24" s="1" customFormat="1" ht="104.25" customHeight="1" spans="1:15">
      <c r="A24" s="8">
        <v>19</v>
      </c>
      <c r="B24" s="9" t="s">
        <v>223</v>
      </c>
      <c r="C24" s="9"/>
      <c r="D24" s="10" t="s">
        <v>94</v>
      </c>
      <c r="E24" s="10"/>
      <c r="F24" s="10" t="s">
        <v>95</v>
      </c>
      <c r="G24" s="10"/>
      <c r="H24" s="9" t="s">
        <v>77</v>
      </c>
      <c r="I24" s="24">
        <v>131.2</v>
      </c>
      <c r="J24" s="24"/>
      <c r="K24" s="24">
        <v>9.41</v>
      </c>
      <c r="L24" s="25">
        <v>1234.59</v>
      </c>
      <c r="M24" s="25">
        <f>汇总表!$E$6</f>
        <v>0</v>
      </c>
      <c r="N24" s="25">
        <f t="shared" si="0"/>
        <v>9.41</v>
      </c>
      <c r="O24" s="45">
        <f t="shared" si="1"/>
        <v>1234.59</v>
      </c>
    </row>
    <row r="25" s="1" customFormat="1" ht="104.25" customHeight="1" spans="1:15">
      <c r="A25" s="8">
        <v>20</v>
      </c>
      <c r="B25" s="9" t="s">
        <v>224</v>
      </c>
      <c r="C25" s="9"/>
      <c r="D25" s="10" t="s">
        <v>97</v>
      </c>
      <c r="E25" s="10"/>
      <c r="F25" s="10" t="s">
        <v>98</v>
      </c>
      <c r="G25" s="10"/>
      <c r="H25" s="9" t="s">
        <v>77</v>
      </c>
      <c r="I25" s="24">
        <v>105.3</v>
      </c>
      <c r="J25" s="24"/>
      <c r="K25" s="24">
        <v>10.47</v>
      </c>
      <c r="L25" s="25">
        <v>1102.49</v>
      </c>
      <c r="M25" s="25">
        <f>汇总表!$E$6</f>
        <v>0</v>
      </c>
      <c r="N25" s="25">
        <f t="shared" si="0"/>
        <v>10.47</v>
      </c>
      <c r="O25" s="45">
        <f t="shared" si="1"/>
        <v>1102.49</v>
      </c>
    </row>
    <row r="26" s="1" customFormat="1" ht="104.25" customHeight="1" spans="1:15">
      <c r="A26" s="8">
        <v>21</v>
      </c>
      <c r="B26" s="9" t="s">
        <v>225</v>
      </c>
      <c r="C26" s="9"/>
      <c r="D26" s="10" t="s">
        <v>100</v>
      </c>
      <c r="E26" s="10"/>
      <c r="F26" s="10" t="s">
        <v>101</v>
      </c>
      <c r="G26" s="10"/>
      <c r="H26" s="9" t="s">
        <v>77</v>
      </c>
      <c r="I26" s="24">
        <v>126.5</v>
      </c>
      <c r="J26" s="24"/>
      <c r="K26" s="24">
        <v>14.64</v>
      </c>
      <c r="L26" s="25">
        <v>1851.96</v>
      </c>
      <c r="M26" s="25">
        <f>汇总表!$E$6</f>
        <v>0</v>
      </c>
      <c r="N26" s="25">
        <f t="shared" si="0"/>
        <v>14.64</v>
      </c>
      <c r="O26" s="45">
        <f t="shared" si="1"/>
        <v>1851.96</v>
      </c>
    </row>
    <row r="27" s="1" customFormat="1" ht="70.5" customHeight="1" spans="1:15">
      <c r="A27" s="8">
        <v>22</v>
      </c>
      <c r="B27" s="9" t="s">
        <v>226</v>
      </c>
      <c r="C27" s="9"/>
      <c r="D27" s="10" t="s">
        <v>103</v>
      </c>
      <c r="E27" s="10"/>
      <c r="F27" s="10" t="s">
        <v>104</v>
      </c>
      <c r="G27" s="10"/>
      <c r="H27" s="9" t="s">
        <v>38</v>
      </c>
      <c r="I27" s="24">
        <v>25</v>
      </c>
      <c r="J27" s="24"/>
      <c r="K27" s="24">
        <v>8.78</v>
      </c>
      <c r="L27" s="25">
        <v>219.5</v>
      </c>
      <c r="M27" s="25">
        <f>汇总表!$E$6</f>
        <v>0</v>
      </c>
      <c r="N27" s="25">
        <f t="shared" si="0"/>
        <v>8.78</v>
      </c>
      <c r="O27" s="45">
        <f t="shared" si="1"/>
        <v>219.5</v>
      </c>
    </row>
    <row r="28" s="1" customFormat="1" ht="70.5" customHeight="1" spans="1:15">
      <c r="A28" s="8">
        <v>23</v>
      </c>
      <c r="B28" s="9" t="s">
        <v>227</v>
      </c>
      <c r="C28" s="9"/>
      <c r="D28" s="10" t="s">
        <v>106</v>
      </c>
      <c r="E28" s="10"/>
      <c r="F28" s="10" t="s">
        <v>107</v>
      </c>
      <c r="G28" s="10"/>
      <c r="H28" s="9" t="s">
        <v>38</v>
      </c>
      <c r="I28" s="24">
        <v>6</v>
      </c>
      <c r="J28" s="24"/>
      <c r="K28" s="24">
        <v>39.31</v>
      </c>
      <c r="L28" s="25">
        <v>235.86</v>
      </c>
      <c r="M28" s="25">
        <f>汇总表!$E$6</f>
        <v>0</v>
      </c>
      <c r="N28" s="25">
        <f t="shared" si="0"/>
        <v>39.31</v>
      </c>
      <c r="O28" s="45">
        <f t="shared" si="1"/>
        <v>235.86</v>
      </c>
    </row>
    <row r="29" s="1" customFormat="1" ht="59.25" customHeight="1" spans="1:15">
      <c r="A29" s="8">
        <v>24</v>
      </c>
      <c r="B29" s="9" t="s">
        <v>228</v>
      </c>
      <c r="C29" s="9"/>
      <c r="D29" s="10" t="s">
        <v>109</v>
      </c>
      <c r="E29" s="10"/>
      <c r="F29" s="10" t="s">
        <v>110</v>
      </c>
      <c r="G29" s="10"/>
      <c r="H29" s="9" t="s">
        <v>111</v>
      </c>
      <c r="I29" s="24">
        <v>5</v>
      </c>
      <c r="J29" s="24"/>
      <c r="K29" s="24">
        <v>62.95</v>
      </c>
      <c r="L29" s="25">
        <v>314.75</v>
      </c>
      <c r="M29" s="25">
        <f>汇总表!$E$6</f>
        <v>0</v>
      </c>
      <c r="N29" s="25">
        <f t="shared" si="0"/>
        <v>62.95</v>
      </c>
      <c r="O29" s="45">
        <f t="shared" si="1"/>
        <v>314.75</v>
      </c>
    </row>
    <row r="30" s="1" customFormat="1" ht="59.25" customHeight="1" spans="1:15">
      <c r="A30" s="8">
        <v>25</v>
      </c>
      <c r="B30" s="9" t="s">
        <v>229</v>
      </c>
      <c r="C30" s="9"/>
      <c r="D30" s="10" t="s">
        <v>113</v>
      </c>
      <c r="E30" s="10"/>
      <c r="F30" s="10" t="s">
        <v>114</v>
      </c>
      <c r="G30" s="10"/>
      <c r="H30" s="9" t="s">
        <v>38</v>
      </c>
      <c r="I30" s="24">
        <v>6</v>
      </c>
      <c r="J30" s="24"/>
      <c r="K30" s="24">
        <v>200.1</v>
      </c>
      <c r="L30" s="25">
        <v>1200.6</v>
      </c>
      <c r="M30" s="25">
        <f>汇总表!$E$6</f>
        <v>0</v>
      </c>
      <c r="N30" s="25">
        <f t="shared" si="0"/>
        <v>200.1</v>
      </c>
      <c r="O30" s="45">
        <f t="shared" si="1"/>
        <v>1200.6</v>
      </c>
    </row>
    <row r="31" s="1" customFormat="1" ht="70.5" customHeight="1" spans="1:15">
      <c r="A31" s="8">
        <v>26</v>
      </c>
      <c r="B31" s="9" t="s">
        <v>230</v>
      </c>
      <c r="C31" s="9"/>
      <c r="D31" s="10" t="s">
        <v>116</v>
      </c>
      <c r="E31" s="10"/>
      <c r="F31" s="10" t="s">
        <v>117</v>
      </c>
      <c r="G31" s="10"/>
      <c r="H31" s="9" t="s">
        <v>60</v>
      </c>
      <c r="I31" s="24">
        <v>15</v>
      </c>
      <c r="J31" s="24"/>
      <c r="K31" s="24">
        <v>112.68</v>
      </c>
      <c r="L31" s="25">
        <v>1690.2</v>
      </c>
      <c r="M31" s="25">
        <f>汇总表!$E$6</f>
        <v>0</v>
      </c>
      <c r="N31" s="25">
        <f t="shared" si="0"/>
        <v>112.68</v>
      </c>
      <c r="O31" s="45">
        <f t="shared" si="1"/>
        <v>1690.2</v>
      </c>
    </row>
    <row r="32" s="1" customFormat="1" ht="81.75" customHeight="1" spans="1:15">
      <c r="A32" s="8">
        <v>27</v>
      </c>
      <c r="B32" s="9" t="s">
        <v>231</v>
      </c>
      <c r="C32" s="9"/>
      <c r="D32" s="10" t="s">
        <v>119</v>
      </c>
      <c r="E32" s="10"/>
      <c r="F32" s="10" t="s">
        <v>120</v>
      </c>
      <c r="G32" s="10"/>
      <c r="H32" s="9" t="s">
        <v>60</v>
      </c>
      <c r="I32" s="24">
        <v>4</v>
      </c>
      <c r="J32" s="24"/>
      <c r="K32" s="24">
        <v>103.7</v>
      </c>
      <c r="L32" s="25">
        <v>414.8</v>
      </c>
      <c r="M32" s="25">
        <f>汇总表!$E$6</f>
        <v>0</v>
      </c>
      <c r="N32" s="25">
        <f t="shared" si="0"/>
        <v>103.7</v>
      </c>
      <c r="O32" s="45">
        <f t="shared" si="1"/>
        <v>414.8</v>
      </c>
    </row>
    <row r="33" s="1" customFormat="1" ht="81.75" customHeight="1" spans="1:15">
      <c r="A33" s="8">
        <v>28</v>
      </c>
      <c r="B33" s="9" t="s">
        <v>232</v>
      </c>
      <c r="C33" s="9"/>
      <c r="D33" s="10" t="s">
        <v>122</v>
      </c>
      <c r="E33" s="10"/>
      <c r="F33" s="10" t="s">
        <v>120</v>
      </c>
      <c r="G33" s="10"/>
      <c r="H33" s="9" t="s">
        <v>60</v>
      </c>
      <c r="I33" s="24">
        <v>2</v>
      </c>
      <c r="J33" s="24"/>
      <c r="K33" s="24">
        <v>103.7</v>
      </c>
      <c r="L33" s="25">
        <v>207.4</v>
      </c>
      <c r="M33" s="25">
        <f>汇总表!$E$6</f>
        <v>0</v>
      </c>
      <c r="N33" s="25">
        <f t="shared" si="0"/>
        <v>103.7</v>
      </c>
      <c r="O33" s="45">
        <f t="shared" si="1"/>
        <v>207.4</v>
      </c>
    </row>
    <row r="34" s="1" customFormat="1" ht="93" customHeight="1" spans="1:15">
      <c r="A34" s="8">
        <v>29</v>
      </c>
      <c r="B34" s="9" t="s">
        <v>233</v>
      </c>
      <c r="C34" s="9"/>
      <c r="D34" s="10" t="s">
        <v>124</v>
      </c>
      <c r="E34" s="10"/>
      <c r="F34" s="10" t="s">
        <v>125</v>
      </c>
      <c r="G34" s="10"/>
      <c r="H34" s="9" t="s">
        <v>60</v>
      </c>
      <c r="I34" s="24">
        <v>5</v>
      </c>
      <c r="J34" s="24"/>
      <c r="K34" s="24">
        <v>103.7</v>
      </c>
      <c r="L34" s="25">
        <v>518.5</v>
      </c>
      <c r="M34" s="25">
        <f>汇总表!$E$6</f>
        <v>0</v>
      </c>
      <c r="N34" s="25">
        <f t="shared" si="0"/>
        <v>103.7</v>
      </c>
      <c r="O34" s="45">
        <f t="shared" si="1"/>
        <v>518.5</v>
      </c>
    </row>
    <row r="35" s="1" customFormat="1" ht="70.5" customHeight="1" spans="1:15">
      <c r="A35" s="8">
        <v>30</v>
      </c>
      <c r="B35" s="9" t="s">
        <v>234</v>
      </c>
      <c r="C35" s="9"/>
      <c r="D35" s="10" t="s">
        <v>127</v>
      </c>
      <c r="E35" s="10"/>
      <c r="F35" s="10" t="s">
        <v>128</v>
      </c>
      <c r="G35" s="10"/>
      <c r="H35" s="9" t="s">
        <v>60</v>
      </c>
      <c r="I35" s="24">
        <v>24</v>
      </c>
      <c r="J35" s="24"/>
      <c r="K35" s="24">
        <v>129.18</v>
      </c>
      <c r="L35" s="25">
        <v>3100.32</v>
      </c>
      <c r="M35" s="25">
        <f>汇总表!$E$6</f>
        <v>0</v>
      </c>
      <c r="N35" s="25">
        <f t="shared" si="0"/>
        <v>129.18</v>
      </c>
      <c r="O35" s="45">
        <f t="shared" si="1"/>
        <v>3100.32</v>
      </c>
    </row>
    <row r="36" s="1" customFormat="1" ht="81.75" customHeight="1" spans="1:15">
      <c r="A36" s="8">
        <v>31</v>
      </c>
      <c r="B36" s="9" t="s">
        <v>235</v>
      </c>
      <c r="C36" s="9"/>
      <c r="D36" s="10" t="s">
        <v>130</v>
      </c>
      <c r="E36" s="10"/>
      <c r="F36" s="10" t="s">
        <v>131</v>
      </c>
      <c r="G36" s="10"/>
      <c r="H36" s="9" t="s">
        <v>60</v>
      </c>
      <c r="I36" s="24">
        <v>10</v>
      </c>
      <c r="J36" s="24"/>
      <c r="K36" s="24">
        <v>168.24</v>
      </c>
      <c r="L36" s="25">
        <v>1682.4</v>
      </c>
      <c r="M36" s="25">
        <f>汇总表!$E$6</f>
        <v>0</v>
      </c>
      <c r="N36" s="25">
        <f t="shared" si="0"/>
        <v>168.24</v>
      </c>
      <c r="O36" s="45">
        <f t="shared" si="1"/>
        <v>1682.4</v>
      </c>
    </row>
    <row r="37" s="1" customFormat="1" ht="93" customHeight="1" spans="1:15">
      <c r="A37" s="8">
        <v>32</v>
      </c>
      <c r="B37" s="9" t="s">
        <v>236</v>
      </c>
      <c r="C37" s="9"/>
      <c r="D37" s="10" t="s">
        <v>133</v>
      </c>
      <c r="E37" s="10"/>
      <c r="F37" s="10" t="s">
        <v>134</v>
      </c>
      <c r="G37" s="10"/>
      <c r="H37" s="9" t="s">
        <v>77</v>
      </c>
      <c r="I37" s="24">
        <v>53.61</v>
      </c>
      <c r="J37" s="24"/>
      <c r="K37" s="24">
        <v>14.02</v>
      </c>
      <c r="L37" s="25">
        <v>751.61</v>
      </c>
      <c r="M37" s="25">
        <f>汇总表!$E$6</f>
        <v>0</v>
      </c>
      <c r="N37" s="25">
        <f t="shared" si="0"/>
        <v>14.02</v>
      </c>
      <c r="O37" s="45">
        <f t="shared" si="1"/>
        <v>751.61</v>
      </c>
    </row>
    <row r="38" s="1" customFormat="1" ht="115.5" customHeight="1" spans="1:15">
      <c r="A38" s="8">
        <v>33</v>
      </c>
      <c r="B38" s="9" t="s">
        <v>237</v>
      </c>
      <c r="C38" s="9"/>
      <c r="D38" s="10" t="s">
        <v>136</v>
      </c>
      <c r="E38" s="10"/>
      <c r="F38" s="10" t="s">
        <v>137</v>
      </c>
      <c r="G38" s="10"/>
      <c r="H38" s="9" t="s">
        <v>77</v>
      </c>
      <c r="I38" s="24">
        <v>821.78</v>
      </c>
      <c r="J38" s="24"/>
      <c r="K38" s="24">
        <v>3.2</v>
      </c>
      <c r="L38" s="25">
        <v>2629.7</v>
      </c>
      <c r="M38" s="25">
        <f>汇总表!$E$6</f>
        <v>0</v>
      </c>
      <c r="N38" s="25">
        <f t="shared" si="0"/>
        <v>3.2</v>
      </c>
      <c r="O38" s="45">
        <f t="shared" si="1"/>
        <v>2629.7</v>
      </c>
    </row>
    <row r="39" s="1" customFormat="1" ht="81.75" customHeight="1" spans="1:15">
      <c r="A39" s="8">
        <v>34</v>
      </c>
      <c r="B39" s="9" t="s">
        <v>238</v>
      </c>
      <c r="C39" s="9"/>
      <c r="D39" s="10" t="s">
        <v>139</v>
      </c>
      <c r="E39" s="10"/>
      <c r="F39" s="10" t="s">
        <v>140</v>
      </c>
      <c r="G39" s="10"/>
      <c r="H39" s="9" t="s">
        <v>38</v>
      </c>
      <c r="I39" s="24">
        <v>1</v>
      </c>
      <c r="J39" s="24"/>
      <c r="K39" s="24">
        <v>23.75</v>
      </c>
      <c r="L39" s="25">
        <v>23.75</v>
      </c>
      <c r="M39" s="25">
        <f>汇总表!$E$6</f>
        <v>0</v>
      </c>
      <c r="N39" s="25">
        <f t="shared" ref="N39:N62" si="2">ROUND((1-M39/100)*K39,2)</f>
        <v>23.75</v>
      </c>
      <c r="O39" s="45">
        <f t="shared" ref="O39:O62" si="3">ROUND(N39*I39,2)</f>
        <v>23.75</v>
      </c>
    </row>
    <row r="40" s="1" customFormat="1" ht="81.75" customHeight="1" spans="1:15">
      <c r="A40" s="8">
        <v>35</v>
      </c>
      <c r="B40" s="9" t="s">
        <v>239</v>
      </c>
      <c r="C40" s="9"/>
      <c r="D40" s="10" t="s">
        <v>142</v>
      </c>
      <c r="E40" s="10"/>
      <c r="F40" s="10" t="s">
        <v>143</v>
      </c>
      <c r="G40" s="10"/>
      <c r="H40" s="9" t="s">
        <v>38</v>
      </c>
      <c r="I40" s="24">
        <v>1</v>
      </c>
      <c r="J40" s="24"/>
      <c r="K40" s="24">
        <v>25.78</v>
      </c>
      <c r="L40" s="25">
        <v>25.78</v>
      </c>
      <c r="M40" s="25">
        <f>汇总表!$E$6</f>
        <v>0</v>
      </c>
      <c r="N40" s="25">
        <f t="shared" si="2"/>
        <v>25.78</v>
      </c>
      <c r="O40" s="45">
        <f t="shared" si="3"/>
        <v>25.78</v>
      </c>
    </row>
    <row r="41" s="1" customFormat="1" ht="81.75" customHeight="1" spans="1:15">
      <c r="A41" s="8">
        <v>36</v>
      </c>
      <c r="B41" s="9" t="s">
        <v>240</v>
      </c>
      <c r="C41" s="9"/>
      <c r="D41" s="10" t="s">
        <v>145</v>
      </c>
      <c r="E41" s="10"/>
      <c r="F41" s="10" t="s">
        <v>146</v>
      </c>
      <c r="G41" s="10"/>
      <c r="H41" s="9" t="s">
        <v>38</v>
      </c>
      <c r="I41" s="24">
        <v>1</v>
      </c>
      <c r="J41" s="24"/>
      <c r="K41" s="24">
        <v>27.3</v>
      </c>
      <c r="L41" s="25">
        <v>27.3</v>
      </c>
      <c r="M41" s="25">
        <f>汇总表!$E$6</f>
        <v>0</v>
      </c>
      <c r="N41" s="25">
        <f t="shared" si="2"/>
        <v>27.3</v>
      </c>
      <c r="O41" s="45">
        <f t="shared" si="3"/>
        <v>27.3</v>
      </c>
    </row>
    <row r="42" s="1" customFormat="1" ht="81.75" customHeight="1" spans="1:15">
      <c r="A42" s="8">
        <v>37</v>
      </c>
      <c r="B42" s="9" t="s">
        <v>241</v>
      </c>
      <c r="C42" s="9"/>
      <c r="D42" s="10" t="s">
        <v>242</v>
      </c>
      <c r="E42" s="10"/>
      <c r="F42" s="10" t="s">
        <v>243</v>
      </c>
      <c r="G42" s="10"/>
      <c r="H42" s="9" t="s">
        <v>38</v>
      </c>
      <c r="I42" s="24">
        <v>1</v>
      </c>
      <c r="J42" s="24"/>
      <c r="K42" s="24">
        <v>31.27</v>
      </c>
      <c r="L42" s="25">
        <v>31.27</v>
      </c>
      <c r="M42" s="25">
        <f>汇总表!$E$6</f>
        <v>0</v>
      </c>
      <c r="N42" s="25">
        <f t="shared" si="2"/>
        <v>31.27</v>
      </c>
      <c r="O42" s="45">
        <f t="shared" si="3"/>
        <v>31.27</v>
      </c>
    </row>
    <row r="43" s="1" customFormat="1" ht="81.75" customHeight="1" spans="1:15">
      <c r="A43" s="8">
        <v>38</v>
      </c>
      <c r="B43" s="9" t="s">
        <v>244</v>
      </c>
      <c r="C43" s="9"/>
      <c r="D43" s="10" t="s">
        <v>103</v>
      </c>
      <c r="E43" s="10"/>
      <c r="F43" s="10" t="s">
        <v>148</v>
      </c>
      <c r="G43" s="10"/>
      <c r="H43" s="9" t="s">
        <v>38</v>
      </c>
      <c r="I43" s="24">
        <v>15</v>
      </c>
      <c r="J43" s="24"/>
      <c r="K43" s="24">
        <v>8.78</v>
      </c>
      <c r="L43" s="25">
        <v>131.7</v>
      </c>
      <c r="M43" s="25">
        <f>汇总表!$E$6</f>
        <v>0</v>
      </c>
      <c r="N43" s="25">
        <f t="shared" si="2"/>
        <v>8.78</v>
      </c>
      <c r="O43" s="45">
        <f t="shared" si="3"/>
        <v>131.7</v>
      </c>
    </row>
    <row r="44" s="1" customFormat="1" ht="81.75" customHeight="1" spans="1:15">
      <c r="A44" s="8">
        <v>39</v>
      </c>
      <c r="B44" s="9" t="s">
        <v>245</v>
      </c>
      <c r="C44" s="9"/>
      <c r="D44" s="10" t="s">
        <v>150</v>
      </c>
      <c r="E44" s="10"/>
      <c r="F44" s="10" t="s">
        <v>151</v>
      </c>
      <c r="G44" s="10"/>
      <c r="H44" s="9" t="s">
        <v>38</v>
      </c>
      <c r="I44" s="24">
        <v>7</v>
      </c>
      <c r="J44" s="24"/>
      <c r="K44" s="24">
        <v>8.78</v>
      </c>
      <c r="L44" s="25">
        <v>61.46</v>
      </c>
      <c r="M44" s="25">
        <f>汇总表!$E$6</f>
        <v>0</v>
      </c>
      <c r="N44" s="25">
        <f t="shared" si="2"/>
        <v>8.78</v>
      </c>
      <c r="O44" s="45">
        <f t="shared" si="3"/>
        <v>61.46</v>
      </c>
    </row>
    <row r="45" s="1" customFormat="1" ht="14.25" customHeight="1" spans="1:15">
      <c r="A45" s="8"/>
      <c r="B45" s="9"/>
      <c r="C45" s="9"/>
      <c r="D45" s="10" t="s">
        <v>152</v>
      </c>
      <c r="E45" s="10"/>
      <c r="F45" s="10"/>
      <c r="G45" s="10"/>
      <c r="H45" s="11"/>
      <c r="I45" s="11"/>
      <c r="J45" s="11"/>
      <c r="K45" s="11"/>
      <c r="L45" s="20"/>
      <c r="M45" s="25"/>
      <c r="N45" s="25"/>
      <c r="O45" s="45"/>
    </row>
    <row r="46" s="1" customFormat="1" ht="138" customHeight="1" spans="1:15">
      <c r="A46" s="8">
        <v>1</v>
      </c>
      <c r="B46" s="9" t="s">
        <v>246</v>
      </c>
      <c r="C46" s="9"/>
      <c r="D46" s="10" t="s">
        <v>154</v>
      </c>
      <c r="E46" s="10"/>
      <c r="F46" s="10" t="s">
        <v>155</v>
      </c>
      <c r="G46" s="10"/>
      <c r="H46" s="9" t="s">
        <v>67</v>
      </c>
      <c r="I46" s="24">
        <v>1</v>
      </c>
      <c r="J46" s="24"/>
      <c r="K46" s="24">
        <v>1741.95</v>
      </c>
      <c r="L46" s="25">
        <v>1741.95</v>
      </c>
      <c r="M46" s="25">
        <f>汇总表!$E$6</f>
        <v>0</v>
      </c>
      <c r="N46" s="25">
        <f t="shared" si="2"/>
        <v>1741.95</v>
      </c>
      <c r="O46" s="45">
        <f t="shared" si="3"/>
        <v>1741.95</v>
      </c>
    </row>
    <row r="47" s="1" customFormat="1" ht="70.5" customHeight="1" spans="1:15">
      <c r="A47" s="8">
        <v>2</v>
      </c>
      <c r="B47" s="9" t="s">
        <v>247</v>
      </c>
      <c r="C47" s="9"/>
      <c r="D47" s="10" t="s">
        <v>157</v>
      </c>
      <c r="E47" s="10"/>
      <c r="F47" s="10" t="s">
        <v>158</v>
      </c>
      <c r="G47" s="10"/>
      <c r="H47" s="9" t="s">
        <v>67</v>
      </c>
      <c r="I47" s="24">
        <v>3</v>
      </c>
      <c r="J47" s="24"/>
      <c r="K47" s="24">
        <v>461.6</v>
      </c>
      <c r="L47" s="25">
        <v>1384.8</v>
      </c>
      <c r="M47" s="25">
        <f>汇总表!$E$6</f>
        <v>0</v>
      </c>
      <c r="N47" s="25">
        <f t="shared" si="2"/>
        <v>461.6</v>
      </c>
      <c r="O47" s="45">
        <f t="shared" si="3"/>
        <v>1384.8</v>
      </c>
    </row>
    <row r="48" s="1" customFormat="1" ht="81.75" customHeight="1" spans="1:15">
      <c r="A48" s="8">
        <v>3</v>
      </c>
      <c r="B48" s="9" t="s">
        <v>248</v>
      </c>
      <c r="C48" s="9"/>
      <c r="D48" s="10" t="s">
        <v>160</v>
      </c>
      <c r="E48" s="10"/>
      <c r="F48" s="10" t="s">
        <v>161</v>
      </c>
      <c r="G48" s="10"/>
      <c r="H48" s="9" t="s">
        <v>162</v>
      </c>
      <c r="I48" s="24">
        <v>0.5</v>
      </c>
      <c r="J48" s="24"/>
      <c r="K48" s="24">
        <v>326.17</v>
      </c>
      <c r="L48" s="25">
        <v>163.09</v>
      </c>
      <c r="M48" s="25">
        <f>汇总表!$E$6</f>
        <v>0</v>
      </c>
      <c r="N48" s="25">
        <f t="shared" si="2"/>
        <v>326.17</v>
      </c>
      <c r="O48" s="45">
        <f t="shared" si="3"/>
        <v>163.09</v>
      </c>
    </row>
    <row r="49" s="1" customFormat="1" ht="115.5" customHeight="1" spans="1:15">
      <c r="A49" s="8">
        <v>4</v>
      </c>
      <c r="B49" s="9" t="s">
        <v>249</v>
      </c>
      <c r="C49" s="9"/>
      <c r="D49" s="10" t="s">
        <v>164</v>
      </c>
      <c r="E49" s="10"/>
      <c r="F49" s="10" t="s">
        <v>165</v>
      </c>
      <c r="G49" s="10"/>
      <c r="H49" s="9" t="s">
        <v>162</v>
      </c>
      <c r="I49" s="24">
        <v>5.23</v>
      </c>
      <c r="J49" s="24"/>
      <c r="K49" s="24">
        <v>180.46</v>
      </c>
      <c r="L49" s="25">
        <v>943.81</v>
      </c>
      <c r="M49" s="25">
        <f>汇总表!$E$6</f>
        <v>0</v>
      </c>
      <c r="N49" s="25">
        <f t="shared" si="2"/>
        <v>180.46</v>
      </c>
      <c r="O49" s="45">
        <f t="shared" si="3"/>
        <v>943.81</v>
      </c>
    </row>
    <row r="50" s="1" customFormat="1" ht="115.5" customHeight="1" spans="1:15">
      <c r="A50" s="8">
        <v>5</v>
      </c>
      <c r="B50" s="9" t="s">
        <v>250</v>
      </c>
      <c r="C50" s="9"/>
      <c r="D50" s="10" t="s">
        <v>167</v>
      </c>
      <c r="E50" s="10"/>
      <c r="F50" s="10" t="s">
        <v>168</v>
      </c>
      <c r="G50" s="10"/>
      <c r="H50" s="9" t="s">
        <v>162</v>
      </c>
      <c r="I50" s="24">
        <v>8.9</v>
      </c>
      <c r="J50" s="24"/>
      <c r="K50" s="24">
        <v>126.07</v>
      </c>
      <c r="L50" s="25">
        <v>1122.02</v>
      </c>
      <c r="M50" s="25">
        <f>汇总表!$E$6</f>
        <v>0</v>
      </c>
      <c r="N50" s="25">
        <f t="shared" si="2"/>
        <v>126.07</v>
      </c>
      <c r="O50" s="45">
        <f t="shared" si="3"/>
        <v>1122.02</v>
      </c>
    </row>
    <row r="51" s="1" customFormat="1" ht="81.75" customHeight="1" spans="1:15">
      <c r="A51" s="8">
        <v>6</v>
      </c>
      <c r="B51" s="9" t="s">
        <v>251</v>
      </c>
      <c r="C51" s="9"/>
      <c r="D51" s="10" t="s">
        <v>170</v>
      </c>
      <c r="E51" s="10"/>
      <c r="F51" s="10" t="s">
        <v>171</v>
      </c>
      <c r="G51" s="10"/>
      <c r="H51" s="9" t="s">
        <v>38</v>
      </c>
      <c r="I51" s="24">
        <v>1</v>
      </c>
      <c r="J51" s="24"/>
      <c r="K51" s="24">
        <v>323.2</v>
      </c>
      <c r="L51" s="25">
        <v>323.2</v>
      </c>
      <c r="M51" s="25">
        <f>汇总表!$E$6</f>
        <v>0</v>
      </c>
      <c r="N51" s="25">
        <f t="shared" si="2"/>
        <v>323.2</v>
      </c>
      <c r="O51" s="45">
        <f t="shared" si="3"/>
        <v>323.2</v>
      </c>
    </row>
    <row r="52" s="1" customFormat="1" ht="70.5" customHeight="1" spans="1:15">
      <c r="A52" s="8">
        <v>7</v>
      </c>
      <c r="B52" s="9" t="s">
        <v>252</v>
      </c>
      <c r="C52" s="9"/>
      <c r="D52" s="10" t="s">
        <v>173</v>
      </c>
      <c r="E52" s="10"/>
      <c r="F52" s="10" t="s">
        <v>174</v>
      </c>
      <c r="G52" s="10"/>
      <c r="H52" s="9" t="s">
        <v>38</v>
      </c>
      <c r="I52" s="24">
        <v>1</v>
      </c>
      <c r="J52" s="24"/>
      <c r="K52" s="24">
        <v>62.58</v>
      </c>
      <c r="L52" s="25">
        <v>62.58</v>
      </c>
      <c r="M52" s="25">
        <f>汇总表!$E$6</f>
        <v>0</v>
      </c>
      <c r="N52" s="25">
        <f t="shared" si="2"/>
        <v>62.58</v>
      </c>
      <c r="O52" s="45">
        <f t="shared" si="3"/>
        <v>62.58</v>
      </c>
    </row>
    <row r="53" s="1" customFormat="1" ht="70.5" customHeight="1" spans="1:15">
      <c r="A53" s="8">
        <v>8</v>
      </c>
      <c r="B53" s="9" t="s">
        <v>253</v>
      </c>
      <c r="C53" s="9"/>
      <c r="D53" s="10" t="s">
        <v>176</v>
      </c>
      <c r="E53" s="10"/>
      <c r="F53" s="10" t="s">
        <v>177</v>
      </c>
      <c r="G53" s="10"/>
      <c r="H53" s="9" t="s">
        <v>38</v>
      </c>
      <c r="I53" s="24">
        <v>1</v>
      </c>
      <c r="J53" s="24"/>
      <c r="K53" s="24">
        <v>62.58</v>
      </c>
      <c r="L53" s="25">
        <v>62.58</v>
      </c>
      <c r="M53" s="25">
        <f>汇总表!$E$6</f>
        <v>0</v>
      </c>
      <c r="N53" s="25">
        <f t="shared" si="2"/>
        <v>62.58</v>
      </c>
      <c r="O53" s="45">
        <f t="shared" si="3"/>
        <v>62.58</v>
      </c>
    </row>
    <row r="54" s="1" customFormat="1" ht="70.5" customHeight="1" spans="1:15">
      <c r="A54" s="8">
        <v>9</v>
      </c>
      <c r="B54" s="9" t="s">
        <v>254</v>
      </c>
      <c r="C54" s="9"/>
      <c r="D54" s="10" t="s">
        <v>179</v>
      </c>
      <c r="E54" s="10"/>
      <c r="F54" s="10" t="s">
        <v>180</v>
      </c>
      <c r="G54" s="10"/>
      <c r="H54" s="9" t="s">
        <v>38</v>
      </c>
      <c r="I54" s="24">
        <v>1</v>
      </c>
      <c r="J54" s="24"/>
      <c r="K54" s="24">
        <v>80.7</v>
      </c>
      <c r="L54" s="25">
        <v>80.7</v>
      </c>
      <c r="M54" s="25">
        <f>汇总表!$E$6</f>
        <v>0</v>
      </c>
      <c r="N54" s="25">
        <f t="shared" si="2"/>
        <v>80.7</v>
      </c>
      <c r="O54" s="45">
        <f t="shared" si="3"/>
        <v>80.7</v>
      </c>
    </row>
    <row r="55" s="1" customFormat="1" ht="70.5" customHeight="1" spans="1:15">
      <c r="A55" s="8">
        <v>10</v>
      </c>
      <c r="B55" s="9" t="s">
        <v>255</v>
      </c>
      <c r="C55" s="9"/>
      <c r="D55" s="10" t="s">
        <v>182</v>
      </c>
      <c r="E55" s="10"/>
      <c r="F55" s="10" t="s">
        <v>183</v>
      </c>
      <c r="G55" s="10"/>
      <c r="H55" s="9" t="s">
        <v>38</v>
      </c>
      <c r="I55" s="24">
        <v>1</v>
      </c>
      <c r="J55" s="24"/>
      <c r="K55" s="24">
        <v>88.53</v>
      </c>
      <c r="L55" s="25">
        <v>88.53</v>
      </c>
      <c r="M55" s="25">
        <f>汇总表!$E$6</f>
        <v>0</v>
      </c>
      <c r="N55" s="25">
        <f t="shared" si="2"/>
        <v>88.53</v>
      </c>
      <c r="O55" s="45">
        <f t="shared" si="3"/>
        <v>88.53</v>
      </c>
    </row>
    <row r="56" s="1" customFormat="1" ht="70.5" customHeight="1" spans="1:15">
      <c r="A56" s="8">
        <v>11</v>
      </c>
      <c r="B56" s="9" t="s">
        <v>256</v>
      </c>
      <c r="C56" s="9"/>
      <c r="D56" s="10" t="s">
        <v>185</v>
      </c>
      <c r="E56" s="10"/>
      <c r="F56" s="10" t="s">
        <v>186</v>
      </c>
      <c r="G56" s="10"/>
      <c r="H56" s="9" t="s">
        <v>38</v>
      </c>
      <c r="I56" s="24">
        <v>1</v>
      </c>
      <c r="J56" s="24"/>
      <c r="K56" s="24">
        <v>78.34</v>
      </c>
      <c r="L56" s="25">
        <v>78.34</v>
      </c>
      <c r="M56" s="25">
        <f>汇总表!$E$6</f>
        <v>0</v>
      </c>
      <c r="N56" s="25">
        <f t="shared" si="2"/>
        <v>78.34</v>
      </c>
      <c r="O56" s="45">
        <f t="shared" si="3"/>
        <v>78.34</v>
      </c>
    </row>
    <row r="57" s="1" customFormat="1" ht="70.5" customHeight="1" spans="1:15">
      <c r="A57" s="8">
        <v>12</v>
      </c>
      <c r="B57" s="9" t="s">
        <v>257</v>
      </c>
      <c r="C57" s="9"/>
      <c r="D57" s="10" t="s">
        <v>188</v>
      </c>
      <c r="E57" s="10"/>
      <c r="F57" s="10" t="s">
        <v>189</v>
      </c>
      <c r="G57" s="10"/>
      <c r="H57" s="9" t="s">
        <v>38</v>
      </c>
      <c r="I57" s="24">
        <v>1</v>
      </c>
      <c r="J57" s="24"/>
      <c r="K57" s="24">
        <v>123.06</v>
      </c>
      <c r="L57" s="25">
        <v>123.06</v>
      </c>
      <c r="M57" s="25">
        <f>汇总表!$E$6</f>
        <v>0</v>
      </c>
      <c r="N57" s="25">
        <f t="shared" si="2"/>
        <v>123.06</v>
      </c>
      <c r="O57" s="45">
        <f t="shared" si="3"/>
        <v>123.06</v>
      </c>
    </row>
    <row r="58" s="1" customFormat="1" ht="14.25" customHeight="1" spans="1:15">
      <c r="A58" s="8"/>
      <c r="B58" s="9"/>
      <c r="C58" s="9"/>
      <c r="D58" s="10" t="s">
        <v>190</v>
      </c>
      <c r="E58" s="10"/>
      <c r="F58" s="10"/>
      <c r="G58" s="10"/>
      <c r="H58" s="11"/>
      <c r="I58" s="11"/>
      <c r="J58" s="11"/>
      <c r="K58" s="11"/>
      <c r="L58" s="20"/>
      <c r="M58" s="25"/>
      <c r="N58" s="25"/>
      <c r="O58" s="45"/>
    </row>
    <row r="59" s="1" customFormat="1" ht="93" customHeight="1" spans="1:15">
      <c r="A59" s="8">
        <v>1</v>
      </c>
      <c r="B59" s="9" t="s">
        <v>258</v>
      </c>
      <c r="C59" s="9"/>
      <c r="D59" s="10" t="s">
        <v>192</v>
      </c>
      <c r="E59" s="10"/>
      <c r="F59" s="10" t="s">
        <v>193</v>
      </c>
      <c r="G59" s="10"/>
      <c r="H59" s="9" t="s">
        <v>77</v>
      </c>
      <c r="I59" s="24">
        <v>11.87</v>
      </c>
      <c r="J59" s="24"/>
      <c r="K59" s="24">
        <v>23.66</v>
      </c>
      <c r="L59" s="25">
        <v>280.84</v>
      </c>
      <c r="M59" s="25">
        <f>汇总表!$E$6</f>
        <v>0</v>
      </c>
      <c r="N59" s="25">
        <f t="shared" si="2"/>
        <v>23.66</v>
      </c>
      <c r="O59" s="45">
        <f t="shared" si="3"/>
        <v>280.84</v>
      </c>
    </row>
    <row r="60" s="1" customFormat="1" ht="93" customHeight="1" spans="1:15">
      <c r="A60" s="8">
        <v>2</v>
      </c>
      <c r="B60" s="9" t="s">
        <v>259</v>
      </c>
      <c r="C60" s="9"/>
      <c r="D60" s="10" t="s">
        <v>195</v>
      </c>
      <c r="E60" s="10"/>
      <c r="F60" s="10" t="s">
        <v>196</v>
      </c>
      <c r="G60" s="10"/>
      <c r="H60" s="9" t="s">
        <v>77</v>
      </c>
      <c r="I60" s="24">
        <v>11.46</v>
      </c>
      <c r="J60" s="24"/>
      <c r="K60" s="24">
        <v>18.49</v>
      </c>
      <c r="L60" s="25">
        <v>211.9</v>
      </c>
      <c r="M60" s="25">
        <f>汇总表!$E$6</f>
        <v>0</v>
      </c>
      <c r="N60" s="25">
        <f t="shared" si="2"/>
        <v>18.49</v>
      </c>
      <c r="O60" s="45">
        <f t="shared" si="3"/>
        <v>211.9</v>
      </c>
    </row>
    <row r="61" s="1" customFormat="1" ht="93" customHeight="1" spans="1:15">
      <c r="A61" s="8">
        <v>3</v>
      </c>
      <c r="B61" s="9" t="s">
        <v>260</v>
      </c>
      <c r="C61" s="9"/>
      <c r="D61" s="10" t="s">
        <v>198</v>
      </c>
      <c r="E61" s="10"/>
      <c r="F61" s="10" t="s">
        <v>199</v>
      </c>
      <c r="G61" s="10"/>
      <c r="H61" s="9" t="s">
        <v>77</v>
      </c>
      <c r="I61" s="24">
        <v>15.24</v>
      </c>
      <c r="J61" s="24"/>
      <c r="K61" s="24">
        <v>16.14</v>
      </c>
      <c r="L61" s="25">
        <v>245.97</v>
      </c>
      <c r="M61" s="25">
        <f>汇总表!$E$6</f>
        <v>0</v>
      </c>
      <c r="N61" s="25">
        <f t="shared" si="2"/>
        <v>16.14</v>
      </c>
      <c r="O61" s="45">
        <f t="shared" si="3"/>
        <v>245.97</v>
      </c>
    </row>
    <row r="62" s="1" customFormat="1" ht="93" customHeight="1" spans="1:15">
      <c r="A62" s="8">
        <v>4</v>
      </c>
      <c r="B62" s="9" t="s">
        <v>261</v>
      </c>
      <c r="C62" s="9"/>
      <c r="D62" s="10" t="s">
        <v>201</v>
      </c>
      <c r="E62" s="10"/>
      <c r="F62" s="10" t="s">
        <v>202</v>
      </c>
      <c r="G62" s="10"/>
      <c r="H62" s="9" t="s">
        <v>77</v>
      </c>
      <c r="I62" s="24">
        <v>11.75</v>
      </c>
      <c r="J62" s="24"/>
      <c r="K62" s="24">
        <v>8.98</v>
      </c>
      <c r="L62" s="25">
        <v>105.52</v>
      </c>
      <c r="M62" s="25">
        <f>汇总表!$E$6</f>
        <v>0</v>
      </c>
      <c r="N62" s="25">
        <f t="shared" si="2"/>
        <v>8.98</v>
      </c>
      <c r="O62" s="45">
        <f t="shared" si="3"/>
        <v>105.52</v>
      </c>
    </row>
    <row r="63" s="1" customFormat="1" ht="14.25" customHeight="1" spans="1:15">
      <c r="A63" s="26" t="s">
        <v>203</v>
      </c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8">
        <f>SUM(L6:L62)</f>
        <v>35772.63</v>
      </c>
      <c r="M63" s="28"/>
      <c r="N63" s="28"/>
      <c r="O63" s="46">
        <f>SUM(O6:O62)</f>
        <v>35772.63</v>
      </c>
    </row>
  </sheetData>
  <sheetProtection password="CB1F" sheet="1" selectLockedCells="1" selectUnlockedCells="1" objects="1"/>
  <mergeCells count="242">
    <mergeCell ref="A1:O1"/>
    <mergeCell ref="A2:F2"/>
    <mergeCell ref="G2:I2"/>
    <mergeCell ref="J2:L2"/>
    <mergeCell ref="K3:L3"/>
    <mergeCell ref="M3:O3"/>
    <mergeCell ref="B5:C5"/>
    <mergeCell ref="D5:G5"/>
    <mergeCell ref="I5:J5"/>
    <mergeCell ref="B6:C6"/>
    <mergeCell ref="D6:E6"/>
    <mergeCell ref="F6:G6"/>
    <mergeCell ref="I6:J6"/>
    <mergeCell ref="B7:C7"/>
    <mergeCell ref="D7:E7"/>
    <mergeCell ref="F7:G7"/>
    <mergeCell ref="I7:J7"/>
    <mergeCell ref="B8:C8"/>
    <mergeCell ref="D8:E8"/>
    <mergeCell ref="F8:G8"/>
    <mergeCell ref="I8:J8"/>
    <mergeCell ref="B9:C9"/>
    <mergeCell ref="D9:E9"/>
    <mergeCell ref="F9:G9"/>
    <mergeCell ref="I9:J9"/>
    <mergeCell ref="B10:C10"/>
    <mergeCell ref="D10:E10"/>
    <mergeCell ref="F10:G10"/>
    <mergeCell ref="I10:J10"/>
    <mergeCell ref="B11:C11"/>
    <mergeCell ref="D11:E11"/>
    <mergeCell ref="F11:G11"/>
    <mergeCell ref="I11:J11"/>
    <mergeCell ref="B12:C12"/>
    <mergeCell ref="D12:E12"/>
    <mergeCell ref="F12:G12"/>
    <mergeCell ref="I12:J12"/>
    <mergeCell ref="B13:C13"/>
    <mergeCell ref="D13:E13"/>
    <mergeCell ref="F13:G13"/>
    <mergeCell ref="I13:J13"/>
    <mergeCell ref="B14:C14"/>
    <mergeCell ref="D14:E14"/>
    <mergeCell ref="F14:G14"/>
    <mergeCell ref="I14:J14"/>
    <mergeCell ref="B15:C15"/>
    <mergeCell ref="D15:E15"/>
    <mergeCell ref="F15:G15"/>
    <mergeCell ref="I15:J15"/>
    <mergeCell ref="B16:C16"/>
    <mergeCell ref="D16:E16"/>
    <mergeCell ref="F16:G16"/>
    <mergeCell ref="I16:J16"/>
    <mergeCell ref="B17:C17"/>
    <mergeCell ref="D17:E17"/>
    <mergeCell ref="F17:G17"/>
    <mergeCell ref="I17:J17"/>
    <mergeCell ref="B18:C18"/>
    <mergeCell ref="D18:E18"/>
    <mergeCell ref="F18:G18"/>
    <mergeCell ref="I18:J18"/>
    <mergeCell ref="B19:C19"/>
    <mergeCell ref="D19:E19"/>
    <mergeCell ref="F19:G19"/>
    <mergeCell ref="I19:J19"/>
    <mergeCell ref="B20:C20"/>
    <mergeCell ref="D20:E20"/>
    <mergeCell ref="F20:G20"/>
    <mergeCell ref="I20:J20"/>
    <mergeCell ref="B21:C21"/>
    <mergeCell ref="D21:E21"/>
    <mergeCell ref="F21:G21"/>
    <mergeCell ref="I21:J21"/>
    <mergeCell ref="B22:C22"/>
    <mergeCell ref="D22:E22"/>
    <mergeCell ref="F22:G22"/>
    <mergeCell ref="I22:J22"/>
    <mergeCell ref="B23:C23"/>
    <mergeCell ref="D23:E23"/>
    <mergeCell ref="F23:G23"/>
    <mergeCell ref="I23:J23"/>
    <mergeCell ref="B24:C24"/>
    <mergeCell ref="D24:E24"/>
    <mergeCell ref="F24:G24"/>
    <mergeCell ref="I24:J24"/>
    <mergeCell ref="B25:C25"/>
    <mergeCell ref="D25:E25"/>
    <mergeCell ref="F25:G25"/>
    <mergeCell ref="I25:J25"/>
    <mergeCell ref="B26:C26"/>
    <mergeCell ref="D26:E26"/>
    <mergeCell ref="F26:G26"/>
    <mergeCell ref="I26:J26"/>
    <mergeCell ref="B27:C27"/>
    <mergeCell ref="D27:E27"/>
    <mergeCell ref="F27:G27"/>
    <mergeCell ref="I27:J27"/>
    <mergeCell ref="B28:C28"/>
    <mergeCell ref="D28:E28"/>
    <mergeCell ref="F28:G28"/>
    <mergeCell ref="I28:J28"/>
    <mergeCell ref="B29:C29"/>
    <mergeCell ref="D29:E29"/>
    <mergeCell ref="F29:G29"/>
    <mergeCell ref="I29:J29"/>
    <mergeCell ref="B30:C30"/>
    <mergeCell ref="D30:E30"/>
    <mergeCell ref="F30:G30"/>
    <mergeCell ref="I30:J30"/>
    <mergeCell ref="B31:C31"/>
    <mergeCell ref="D31:E31"/>
    <mergeCell ref="F31:G31"/>
    <mergeCell ref="I31:J31"/>
    <mergeCell ref="B32:C32"/>
    <mergeCell ref="D32:E32"/>
    <mergeCell ref="F32:G32"/>
    <mergeCell ref="I32:J32"/>
    <mergeCell ref="B33:C33"/>
    <mergeCell ref="D33:E33"/>
    <mergeCell ref="F33:G33"/>
    <mergeCell ref="I33:J33"/>
    <mergeCell ref="B34:C34"/>
    <mergeCell ref="D34:E34"/>
    <mergeCell ref="F34:G34"/>
    <mergeCell ref="I34:J34"/>
    <mergeCell ref="B35:C35"/>
    <mergeCell ref="D35:E35"/>
    <mergeCell ref="F35:G35"/>
    <mergeCell ref="I35:J35"/>
    <mergeCell ref="B36:C36"/>
    <mergeCell ref="D36:E36"/>
    <mergeCell ref="F36:G36"/>
    <mergeCell ref="I36:J36"/>
    <mergeCell ref="B37:C37"/>
    <mergeCell ref="D37:E37"/>
    <mergeCell ref="F37:G37"/>
    <mergeCell ref="I37:J37"/>
    <mergeCell ref="B38:C38"/>
    <mergeCell ref="D38:E38"/>
    <mergeCell ref="F38:G38"/>
    <mergeCell ref="I38:J38"/>
    <mergeCell ref="B39:C39"/>
    <mergeCell ref="D39:E39"/>
    <mergeCell ref="F39:G39"/>
    <mergeCell ref="I39:J39"/>
    <mergeCell ref="B40:C40"/>
    <mergeCell ref="D40:E40"/>
    <mergeCell ref="F40:G40"/>
    <mergeCell ref="I40:J40"/>
    <mergeCell ref="B41:C41"/>
    <mergeCell ref="D41:E41"/>
    <mergeCell ref="F41:G41"/>
    <mergeCell ref="I41:J41"/>
    <mergeCell ref="B42:C42"/>
    <mergeCell ref="D42:E42"/>
    <mergeCell ref="F42:G42"/>
    <mergeCell ref="I42:J42"/>
    <mergeCell ref="B43:C43"/>
    <mergeCell ref="D43:E43"/>
    <mergeCell ref="F43:G43"/>
    <mergeCell ref="I43:J43"/>
    <mergeCell ref="B44:C44"/>
    <mergeCell ref="D44:E44"/>
    <mergeCell ref="F44:G44"/>
    <mergeCell ref="I44:J44"/>
    <mergeCell ref="B45:C45"/>
    <mergeCell ref="D45:G45"/>
    <mergeCell ref="I45:J45"/>
    <mergeCell ref="B46:C46"/>
    <mergeCell ref="D46:E46"/>
    <mergeCell ref="F46:G46"/>
    <mergeCell ref="I46:J46"/>
    <mergeCell ref="B47:C47"/>
    <mergeCell ref="D47:E47"/>
    <mergeCell ref="F47:G47"/>
    <mergeCell ref="I47:J47"/>
    <mergeCell ref="B48:C48"/>
    <mergeCell ref="D48:E48"/>
    <mergeCell ref="F48:G48"/>
    <mergeCell ref="I48:J48"/>
    <mergeCell ref="B49:C49"/>
    <mergeCell ref="D49:E49"/>
    <mergeCell ref="F49:G49"/>
    <mergeCell ref="I49:J49"/>
    <mergeCell ref="B50:C50"/>
    <mergeCell ref="D50:E50"/>
    <mergeCell ref="F50:G50"/>
    <mergeCell ref="I50:J50"/>
    <mergeCell ref="B51:C51"/>
    <mergeCell ref="D51:E51"/>
    <mergeCell ref="F51:G51"/>
    <mergeCell ref="I51:J51"/>
    <mergeCell ref="B52:C52"/>
    <mergeCell ref="D52:E52"/>
    <mergeCell ref="F52:G52"/>
    <mergeCell ref="I52:J52"/>
    <mergeCell ref="B53:C53"/>
    <mergeCell ref="D53:E53"/>
    <mergeCell ref="F53:G53"/>
    <mergeCell ref="I53:J53"/>
    <mergeCell ref="B54:C54"/>
    <mergeCell ref="D54:E54"/>
    <mergeCell ref="F54:G54"/>
    <mergeCell ref="I54:J54"/>
    <mergeCell ref="B55:C55"/>
    <mergeCell ref="D55:E55"/>
    <mergeCell ref="F55:G55"/>
    <mergeCell ref="I55:J55"/>
    <mergeCell ref="B56:C56"/>
    <mergeCell ref="D56:E56"/>
    <mergeCell ref="F56:G56"/>
    <mergeCell ref="I56:J56"/>
    <mergeCell ref="B57:C57"/>
    <mergeCell ref="D57:E57"/>
    <mergeCell ref="F57:G57"/>
    <mergeCell ref="I57:J57"/>
    <mergeCell ref="B58:C58"/>
    <mergeCell ref="D58:G58"/>
    <mergeCell ref="I58:J58"/>
    <mergeCell ref="B59:C59"/>
    <mergeCell ref="D59:E59"/>
    <mergeCell ref="F59:G59"/>
    <mergeCell ref="I59:J59"/>
    <mergeCell ref="B60:C60"/>
    <mergeCell ref="D60:E60"/>
    <mergeCell ref="F60:G60"/>
    <mergeCell ref="I60:J60"/>
    <mergeCell ref="B61:C61"/>
    <mergeCell ref="D61:E61"/>
    <mergeCell ref="F61:G61"/>
    <mergeCell ref="I61:J61"/>
    <mergeCell ref="B62:C62"/>
    <mergeCell ref="D62:E62"/>
    <mergeCell ref="F62:G62"/>
    <mergeCell ref="I62:J62"/>
    <mergeCell ref="A63:K63"/>
    <mergeCell ref="A3:A4"/>
    <mergeCell ref="H3:H4"/>
    <mergeCell ref="B3:C4"/>
    <mergeCell ref="D3:E4"/>
    <mergeCell ref="F3:G4"/>
    <mergeCell ref="I3:J4"/>
  </mergeCells>
  <printOptions horizontalCentered="1"/>
  <pageMargins left="0.19975" right="0.19975" top="0.59375" bottom="0" header="0.59375" footer="0"/>
  <pageSetup paperSize="9" scale="72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4"/>
  <sheetViews>
    <sheetView view="pageBreakPreview" zoomScaleNormal="80" zoomScaleSheetLayoutView="100" workbookViewId="0">
      <selection activeCell="A1" sqref="$A1:$XFD1048576"/>
    </sheetView>
  </sheetViews>
  <sheetFormatPr defaultColWidth="9" defaultRowHeight="12"/>
  <cols>
    <col min="1" max="1" width="11.17" style="1" customWidth="1"/>
    <col min="2" max="2" width="8.5" style="1" customWidth="1"/>
    <col min="3" max="3" width="11.83" style="1" customWidth="1"/>
    <col min="4" max="4" width="14.5" style="1" customWidth="1"/>
    <col min="5" max="5" width="8.17" style="1" customWidth="1"/>
    <col min="6" max="6" width="15.67" style="1" customWidth="1"/>
    <col min="7" max="7" width="18.5" style="1" customWidth="1"/>
    <col min="8" max="8" width="7.9" style="1" customWidth="1"/>
    <col min="9" max="9" width="2.33" style="1" customWidth="1"/>
    <col min="10" max="10" width="5.4" style="1" customWidth="1"/>
    <col min="11" max="11" width="8.9" style="1" customWidth="1"/>
    <col min="12" max="12" width="10.7" style="1" customWidth="1"/>
    <col min="13" max="13" width="12.88" style="32" customWidth="1"/>
    <col min="14" max="14" width="8.9" style="33" customWidth="1"/>
    <col min="15" max="15" width="12.1" style="33" customWidth="1"/>
    <col min="16" max="16384" width="9" style="1"/>
  </cols>
  <sheetData>
    <row r="1" s="1" customFormat="1" ht="29.25" customHeight="1" spans="1:15">
      <c r="A1" s="4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18.75" customHeight="1" spans="1:15">
      <c r="A2" s="5" t="s">
        <v>262</v>
      </c>
      <c r="B2" s="5"/>
      <c r="C2" s="5"/>
      <c r="D2" s="5"/>
      <c r="E2" s="5"/>
      <c r="F2" s="5"/>
      <c r="G2" s="5"/>
      <c r="H2" s="5"/>
      <c r="I2" s="5"/>
      <c r="J2" s="12"/>
      <c r="K2" s="12"/>
      <c r="L2" s="12"/>
      <c r="M2" s="12"/>
      <c r="N2" s="33"/>
      <c r="O2" s="33"/>
    </row>
    <row r="3" s="1" customFormat="1" ht="14.25" customHeight="1" spans="1:15">
      <c r="A3" s="6" t="s">
        <v>2</v>
      </c>
      <c r="B3" s="7" t="s">
        <v>24</v>
      </c>
      <c r="C3" s="7"/>
      <c r="D3" s="7" t="s">
        <v>25</v>
      </c>
      <c r="E3" s="7"/>
      <c r="F3" s="7" t="s">
        <v>26</v>
      </c>
      <c r="G3" s="7"/>
      <c r="H3" s="7" t="s">
        <v>27</v>
      </c>
      <c r="I3" s="7" t="s">
        <v>28</v>
      </c>
      <c r="J3" s="7"/>
      <c r="K3" s="14" t="s">
        <v>7</v>
      </c>
      <c r="L3" s="15"/>
      <c r="M3" s="16" t="s">
        <v>30</v>
      </c>
      <c r="N3" s="34"/>
      <c r="O3" s="35"/>
    </row>
    <row r="4" s="1" customFormat="1" ht="17.25" customHeight="1" spans="1:15">
      <c r="A4" s="8"/>
      <c r="B4" s="9"/>
      <c r="C4" s="9"/>
      <c r="D4" s="9"/>
      <c r="E4" s="9"/>
      <c r="F4" s="9"/>
      <c r="G4" s="9"/>
      <c r="H4" s="9"/>
      <c r="I4" s="9"/>
      <c r="J4" s="9"/>
      <c r="K4" s="9" t="s">
        <v>31</v>
      </c>
      <c r="L4" s="9" t="s">
        <v>32</v>
      </c>
      <c r="M4" s="18" t="s">
        <v>8</v>
      </c>
      <c r="N4" s="18" t="s">
        <v>33</v>
      </c>
      <c r="O4" s="19" t="s">
        <v>32</v>
      </c>
    </row>
    <row r="5" s="1" customFormat="1" ht="14.25" customHeight="1" spans="1:15">
      <c r="A5" s="8"/>
      <c r="B5" s="9"/>
      <c r="C5" s="9"/>
      <c r="D5" s="10" t="s">
        <v>34</v>
      </c>
      <c r="E5" s="10"/>
      <c r="F5" s="10"/>
      <c r="G5" s="10"/>
      <c r="H5" s="11"/>
      <c r="I5" s="11"/>
      <c r="J5" s="11"/>
      <c r="K5" s="11"/>
      <c r="L5" s="11"/>
      <c r="M5" s="18"/>
      <c r="N5" s="22"/>
      <c r="O5" s="23"/>
    </row>
    <row r="6" s="1" customFormat="1" ht="115.5" customHeight="1" spans="1:15">
      <c r="A6" s="8">
        <v>1</v>
      </c>
      <c r="B6" s="9" t="s">
        <v>263</v>
      </c>
      <c r="C6" s="9"/>
      <c r="D6" s="10" t="s">
        <v>264</v>
      </c>
      <c r="E6" s="10"/>
      <c r="F6" s="10" t="s">
        <v>265</v>
      </c>
      <c r="G6" s="10"/>
      <c r="H6" s="9" t="s">
        <v>67</v>
      </c>
      <c r="I6" s="24">
        <v>1</v>
      </c>
      <c r="J6" s="24"/>
      <c r="K6" s="24">
        <v>6839.01</v>
      </c>
      <c r="L6" s="24">
        <v>6839.01</v>
      </c>
      <c r="M6" s="18">
        <f>汇总表!$E$6</f>
        <v>0</v>
      </c>
      <c r="N6" s="22">
        <f>ROUND((1-M6/100)*K6,2)</f>
        <v>6839.01</v>
      </c>
      <c r="O6" s="23">
        <f>ROUND(N6*I6,2)</f>
        <v>6839.01</v>
      </c>
    </row>
    <row r="7" s="1" customFormat="1" ht="70.5" customHeight="1" spans="1:15">
      <c r="A7" s="8">
        <v>2</v>
      </c>
      <c r="B7" s="9" t="s">
        <v>266</v>
      </c>
      <c r="C7" s="9"/>
      <c r="D7" s="10" t="s">
        <v>267</v>
      </c>
      <c r="E7" s="10"/>
      <c r="F7" s="10" t="s">
        <v>268</v>
      </c>
      <c r="G7" s="10"/>
      <c r="H7" s="9" t="s">
        <v>67</v>
      </c>
      <c r="I7" s="24">
        <v>1</v>
      </c>
      <c r="J7" s="24"/>
      <c r="K7" s="24">
        <v>12281.64</v>
      </c>
      <c r="L7" s="24">
        <v>12281.64</v>
      </c>
      <c r="M7" s="18">
        <f>汇总表!$E$6</f>
        <v>0</v>
      </c>
      <c r="N7" s="22">
        <f>ROUND((1-M7/100)*K7,2)</f>
        <v>12281.64</v>
      </c>
      <c r="O7" s="23">
        <f>ROUND(N7*I7,2)</f>
        <v>12281.64</v>
      </c>
    </row>
    <row r="8" s="1" customFormat="1" ht="81.75" customHeight="1" spans="1:15">
      <c r="A8" s="8">
        <v>3</v>
      </c>
      <c r="B8" s="9" t="s">
        <v>269</v>
      </c>
      <c r="C8" s="9"/>
      <c r="D8" s="10" t="s">
        <v>270</v>
      </c>
      <c r="E8" s="10"/>
      <c r="F8" s="10" t="s">
        <v>271</v>
      </c>
      <c r="G8" s="10"/>
      <c r="H8" s="9" t="s">
        <v>60</v>
      </c>
      <c r="I8" s="24">
        <v>1</v>
      </c>
      <c r="J8" s="24"/>
      <c r="K8" s="24">
        <v>3000.83</v>
      </c>
      <c r="L8" s="24">
        <v>3000.83</v>
      </c>
      <c r="M8" s="18">
        <f>汇总表!$E$6</f>
        <v>0</v>
      </c>
      <c r="N8" s="22">
        <f t="shared" ref="N8:N39" si="0">ROUND((1-M8/100)*K8,2)</f>
        <v>3000.83</v>
      </c>
      <c r="O8" s="23">
        <f t="shared" ref="O8:O39" si="1">ROUND(N8*I8,2)</f>
        <v>3000.83</v>
      </c>
    </row>
    <row r="9" s="1" customFormat="1" ht="104.25" customHeight="1" spans="1:15">
      <c r="A9" s="8">
        <v>4</v>
      </c>
      <c r="B9" s="9" t="s">
        <v>272</v>
      </c>
      <c r="C9" s="9"/>
      <c r="D9" s="10" t="s">
        <v>273</v>
      </c>
      <c r="E9" s="10"/>
      <c r="F9" s="10" t="s">
        <v>274</v>
      </c>
      <c r="G9" s="10"/>
      <c r="H9" s="9" t="s">
        <v>67</v>
      </c>
      <c r="I9" s="24">
        <v>1</v>
      </c>
      <c r="J9" s="24"/>
      <c r="K9" s="24">
        <v>5943.76</v>
      </c>
      <c r="L9" s="24">
        <v>5943.76</v>
      </c>
      <c r="M9" s="18">
        <f>汇总表!$E$6</f>
        <v>0</v>
      </c>
      <c r="N9" s="22">
        <f t="shared" si="0"/>
        <v>5943.76</v>
      </c>
      <c r="O9" s="23">
        <f t="shared" si="1"/>
        <v>5943.76</v>
      </c>
    </row>
    <row r="10" s="1" customFormat="1" ht="104.25" customHeight="1" spans="1:15">
      <c r="A10" s="8">
        <v>5</v>
      </c>
      <c r="B10" s="9" t="s">
        <v>275</v>
      </c>
      <c r="C10" s="9"/>
      <c r="D10" s="10" t="s">
        <v>276</v>
      </c>
      <c r="E10" s="10"/>
      <c r="F10" s="10" t="s">
        <v>274</v>
      </c>
      <c r="G10" s="10"/>
      <c r="H10" s="9" t="s">
        <v>67</v>
      </c>
      <c r="I10" s="24">
        <v>1</v>
      </c>
      <c r="J10" s="24"/>
      <c r="K10" s="24">
        <v>10189.62</v>
      </c>
      <c r="L10" s="24">
        <v>10189.62</v>
      </c>
      <c r="M10" s="18">
        <f>汇总表!$E$6</f>
        <v>0</v>
      </c>
      <c r="N10" s="22">
        <f t="shared" si="0"/>
        <v>10189.62</v>
      </c>
      <c r="O10" s="23">
        <f t="shared" si="1"/>
        <v>10189.62</v>
      </c>
    </row>
    <row r="11" s="1" customFormat="1" ht="115.5" customHeight="1" spans="1:15">
      <c r="A11" s="8">
        <v>6</v>
      </c>
      <c r="B11" s="9" t="s">
        <v>277</v>
      </c>
      <c r="C11" s="9"/>
      <c r="D11" s="10" t="s">
        <v>278</v>
      </c>
      <c r="E11" s="10"/>
      <c r="F11" s="10" t="s">
        <v>279</v>
      </c>
      <c r="G11" s="10"/>
      <c r="H11" s="9" t="s">
        <v>67</v>
      </c>
      <c r="I11" s="24">
        <v>6</v>
      </c>
      <c r="J11" s="24"/>
      <c r="K11" s="24">
        <v>2713.19</v>
      </c>
      <c r="L11" s="24">
        <v>16279.14</v>
      </c>
      <c r="M11" s="18">
        <f>汇总表!$E$6</f>
        <v>0</v>
      </c>
      <c r="N11" s="22">
        <f t="shared" si="0"/>
        <v>2713.19</v>
      </c>
      <c r="O11" s="23">
        <f t="shared" si="1"/>
        <v>16279.14</v>
      </c>
    </row>
    <row r="12" s="1" customFormat="1" ht="126.75" customHeight="1" spans="1:15">
      <c r="A12" s="8">
        <v>7</v>
      </c>
      <c r="B12" s="9" t="s">
        <v>280</v>
      </c>
      <c r="C12" s="9"/>
      <c r="D12" s="10" t="s">
        <v>36</v>
      </c>
      <c r="E12" s="10"/>
      <c r="F12" s="10" t="s">
        <v>37</v>
      </c>
      <c r="G12" s="10"/>
      <c r="H12" s="9" t="s">
        <v>38</v>
      </c>
      <c r="I12" s="24">
        <v>51</v>
      </c>
      <c r="J12" s="24"/>
      <c r="K12" s="24">
        <v>92.98</v>
      </c>
      <c r="L12" s="24">
        <v>4741.98</v>
      </c>
      <c r="M12" s="18">
        <f>汇总表!$E$6</f>
        <v>0</v>
      </c>
      <c r="N12" s="22">
        <f t="shared" si="0"/>
        <v>92.98</v>
      </c>
      <c r="O12" s="23">
        <f t="shared" si="1"/>
        <v>4741.98</v>
      </c>
    </row>
    <row r="13" s="1" customFormat="1" ht="126.75" customHeight="1" spans="1:15">
      <c r="A13" s="8">
        <v>8</v>
      </c>
      <c r="B13" s="9" t="s">
        <v>281</v>
      </c>
      <c r="C13" s="9"/>
      <c r="D13" s="10" t="s">
        <v>40</v>
      </c>
      <c r="E13" s="10"/>
      <c r="F13" s="10" t="s">
        <v>41</v>
      </c>
      <c r="G13" s="10"/>
      <c r="H13" s="9" t="s">
        <v>38</v>
      </c>
      <c r="I13" s="24">
        <v>15</v>
      </c>
      <c r="J13" s="24"/>
      <c r="K13" s="24">
        <v>97.93</v>
      </c>
      <c r="L13" s="24">
        <v>1468.95</v>
      </c>
      <c r="M13" s="18">
        <f>汇总表!$E$6</f>
        <v>0</v>
      </c>
      <c r="N13" s="22">
        <f t="shared" si="0"/>
        <v>97.93</v>
      </c>
      <c r="O13" s="23">
        <f t="shared" si="1"/>
        <v>1468.95</v>
      </c>
    </row>
    <row r="14" s="1" customFormat="1" ht="115.5" customHeight="1" spans="1:15">
      <c r="A14" s="8">
        <v>9</v>
      </c>
      <c r="B14" s="9" t="s">
        <v>282</v>
      </c>
      <c r="C14" s="9"/>
      <c r="D14" s="10" t="s">
        <v>43</v>
      </c>
      <c r="E14" s="10"/>
      <c r="F14" s="10" t="s">
        <v>44</v>
      </c>
      <c r="G14" s="10"/>
      <c r="H14" s="9" t="s">
        <v>38</v>
      </c>
      <c r="I14" s="24">
        <v>4</v>
      </c>
      <c r="J14" s="24"/>
      <c r="K14" s="24">
        <v>97.68</v>
      </c>
      <c r="L14" s="24">
        <v>390.72</v>
      </c>
      <c r="M14" s="18">
        <f>汇总表!$E$6</f>
        <v>0</v>
      </c>
      <c r="N14" s="22">
        <f t="shared" si="0"/>
        <v>97.68</v>
      </c>
      <c r="O14" s="23">
        <f t="shared" si="1"/>
        <v>390.72</v>
      </c>
    </row>
    <row r="15" s="1" customFormat="1" ht="104.25" customHeight="1" spans="1:15">
      <c r="A15" s="8">
        <v>10</v>
      </c>
      <c r="B15" s="9" t="s">
        <v>283</v>
      </c>
      <c r="C15" s="9"/>
      <c r="D15" s="10" t="s">
        <v>284</v>
      </c>
      <c r="E15" s="10"/>
      <c r="F15" s="10" t="s">
        <v>285</v>
      </c>
      <c r="G15" s="10"/>
      <c r="H15" s="9" t="s">
        <v>67</v>
      </c>
      <c r="I15" s="24">
        <v>1</v>
      </c>
      <c r="J15" s="24"/>
      <c r="K15" s="24">
        <v>4481.9</v>
      </c>
      <c r="L15" s="24">
        <v>4481.9</v>
      </c>
      <c r="M15" s="18">
        <f>汇总表!$E$6</f>
        <v>0</v>
      </c>
      <c r="N15" s="22">
        <f t="shared" si="0"/>
        <v>4481.9</v>
      </c>
      <c r="O15" s="23">
        <f t="shared" si="1"/>
        <v>4481.9</v>
      </c>
    </row>
    <row r="16" s="1" customFormat="1" ht="115.5" customHeight="1" spans="1:15">
      <c r="A16" s="8">
        <v>11</v>
      </c>
      <c r="B16" s="9" t="s">
        <v>286</v>
      </c>
      <c r="C16" s="9"/>
      <c r="D16" s="10" t="s">
        <v>287</v>
      </c>
      <c r="E16" s="10"/>
      <c r="F16" s="10" t="s">
        <v>288</v>
      </c>
      <c r="G16" s="10"/>
      <c r="H16" s="9" t="s">
        <v>38</v>
      </c>
      <c r="I16" s="24">
        <v>28</v>
      </c>
      <c r="J16" s="24"/>
      <c r="K16" s="24">
        <v>373.14</v>
      </c>
      <c r="L16" s="24">
        <v>10447.92</v>
      </c>
      <c r="M16" s="18">
        <f>汇总表!$E$6</f>
        <v>0</v>
      </c>
      <c r="N16" s="22">
        <f t="shared" si="0"/>
        <v>373.14</v>
      </c>
      <c r="O16" s="23">
        <f t="shared" si="1"/>
        <v>10447.92</v>
      </c>
    </row>
    <row r="17" s="1" customFormat="1" ht="115.5" customHeight="1" spans="1:15">
      <c r="A17" s="8">
        <v>12</v>
      </c>
      <c r="B17" s="9" t="s">
        <v>289</v>
      </c>
      <c r="C17" s="9"/>
      <c r="D17" s="10" t="s">
        <v>290</v>
      </c>
      <c r="E17" s="10"/>
      <c r="F17" s="10" t="s">
        <v>291</v>
      </c>
      <c r="G17" s="10"/>
      <c r="H17" s="9" t="s">
        <v>38</v>
      </c>
      <c r="I17" s="24">
        <v>15</v>
      </c>
      <c r="J17" s="24"/>
      <c r="K17" s="24">
        <v>317.65</v>
      </c>
      <c r="L17" s="24">
        <v>4764.75</v>
      </c>
      <c r="M17" s="18">
        <f>汇总表!$E$6</f>
        <v>0</v>
      </c>
      <c r="N17" s="22">
        <f t="shared" si="0"/>
        <v>317.65</v>
      </c>
      <c r="O17" s="23">
        <f t="shared" si="1"/>
        <v>4764.75</v>
      </c>
    </row>
    <row r="18" s="1" customFormat="1" ht="115.5" customHeight="1" spans="1:15">
      <c r="A18" s="8">
        <v>13</v>
      </c>
      <c r="B18" s="9" t="s">
        <v>292</v>
      </c>
      <c r="C18" s="9"/>
      <c r="D18" s="10" t="s">
        <v>46</v>
      </c>
      <c r="E18" s="10"/>
      <c r="F18" s="10" t="s">
        <v>47</v>
      </c>
      <c r="G18" s="10"/>
      <c r="H18" s="9" t="s">
        <v>38</v>
      </c>
      <c r="I18" s="24">
        <v>5</v>
      </c>
      <c r="J18" s="24"/>
      <c r="K18" s="24">
        <v>334.44</v>
      </c>
      <c r="L18" s="24">
        <v>1672.2</v>
      </c>
      <c r="M18" s="18">
        <f>汇总表!$E$6</f>
        <v>0</v>
      </c>
      <c r="N18" s="22">
        <f t="shared" si="0"/>
        <v>334.44</v>
      </c>
      <c r="O18" s="23">
        <f t="shared" si="1"/>
        <v>1672.2</v>
      </c>
    </row>
    <row r="19" s="1" customFormat="1" ht="93" customHeight="1" spans="1:15">
      <c r="A19" s="8">
        <v>14</v>
      </c>
      <c r="B19" s="9" t="s">
        <v>293</v>
      </c>
      <c r="C19" s="9"/>
      <c r="D19" s="10" t="s">
        <v>49</v>
      </c>
      <c r="E19" s="10"/>
      <c r="F19" s="10" t="s">
        <v>50</v>
      </c>
      <c r="G19" s="10"/>
      <c r="H19" s="9" t="s">
        <v>38</v>
      </c>
      <c r="I19" s="24">
        <v>13</v>
      </c>
      <c r="J19" s="24"/>
      <c r="K19" s="24">
        <v>155.45</v>
      </c>
      <c r="L19" s="24">
        <v>2020.85</v>
      </c>
      <c r="M19" s="18">
        <f>汇总表!$E$6</f>
        <v>0</v>
      </c>
      <c r="N19" s="22">
        <f t="shared" si="0"/>
        <v>155.45</v>
      </c>
      <c r="O19" s="23">
        <f t="shared" si="1"/>
        <v>2020.85</v>
      </c>
    </row>
    <row r="20" s="1" customFormat="1" ht="104.25" customHeight="1" spans="1:15">
      <c r="A20" s="8">
        <v>15</v>
      </c>
      <c r="B20" s="9" t="s">
        <v>294</v>
      </c>
      <c r="C20" s="9"/>
      <c r="D20" s="10" t="s">
        <v>52</v>
      </c>
      <c r="E20" s="10"/>
      <c r="F20" s="10" t="s">
        <v>53</v>
      </c>
      <c r="G20" s="10"/>
      <c r="H20" s="9" t="s">
        <v>38</v>
      </c>
      <c r="I20" s="24">
        <v>10</v>
      </c>
      <c r="J20" s="24"/>
      <c r="K20" s="24">
        <v>139.88</v>
      </c>
      <c r="L20" s="24">
        <v>1398.8</v>
      </c>
      <c r="M20" s="18">
        <f>汇总表!$E$6</f>
        <v>0</v>
      </c>
      <c r="N20" s="22">
        <f t="shared" si="0"/>
        <v>139.88</v>
      </c>
      <c r="O20" s="23">
        <f t="shared" si="1"/>
        <v>1398.8</v>
      </c>
    </row>
    <row r="21" s="1" customFormat="1" ht="93" customHeight="1" spans="1:15">
      <c r="A21" s="8">
        <v>16</v>
      </c>
      <c r="B21" s="9" t="s">
        <v>295</v>
      </c>
      <c r="C21" s="9"/>
      <c r="D21" s="10" t="s">
        <v>296</v>
      </c>
      <c r="E21" s="10"/>
      <c r="F21" s="10" t="s">
        <v>297</v>
      </c>
      <c r="G21" s="10"/>
      <c r="H21" s="9" t="s">
        <v>38</v>
      </c>
      <c r="I21" s="24">
        <v>9</v>
      </c>
      <c r="J21" s="24"/>
      <c r="K21" s="24">
        <v>173.09</v>
      </c>
      <c r="L21" s="24">
        <v>1557.81</v>
      </c>
      <c r="M21" s="18">
        <f>汇总表!$E$6</f>
        <v>0</v>
      </c>
      <c r="N21" s="22">
        <f t="shared" si="0"/>
        <v>173.09</v>
      </c>
      <c r="O21" s="23">
        <f t="shared" si="1"/>
        <v>1557.81</v>
      </c>
    </row>
    <row r="22" s="1" customFormat="1" ht="104.25" customHeight="1" spans="1:15">
      <c r="A22" s="8">
        <v>17</v>
      </c>
      <c r="B22" s="9" t="s">
        <v>298</v>
      </c>
      <c r="C22" s="9"/>
      <c r="D22" s="10" t="s">
        <v>62</v>
      </c>
      <c r="E22" s="10"/>
      <c r="F22" s="10" t="s">
        <v>63</v>
      </c>
      <c r="G22" s="10"/>
      <c r="H22" s="9" t="s">
        <v>38</v>
      </c>
      <c r="I22" s="24">
        <v>30</v>
      </c>
      <c r="J22" s="24"/>
      <c r="K22" s="24">
        <v>97.07</v>
      </c>
      <c r="L22" s="24">
        <v>2912.1</v>
      </c>
      <c r="M22" s="18">
        <f>汇总表!$E$6</f>
        <v>0</v>
      </c>
      <c r="N22" s="22">
        <f t="shared" si="0"/>
        <v>97.07</v>
      </c>
      <c r="O22" s="23">
        <f t="shared" si="1"/>
        <v>2912.1</v>
      </c>
    </row>
    <row r="23" s="1" customFormat="1" ht="81.75" customHeight="1" spans="1:15">
      <c r="A23" s="8">
        <v>18</v>
      </c>
      <c r="B23" s="9" t="s">
        <v>299</v>
      </c>
      <c r="C23" s="9"/>
      <c r="D23" s="10" t="s">
        <v>65</v>
      </c>
      <c r="E23" s="10"/>
      <c r="F23" s="10" t="s">
        <v>66</v>
      </c>
      <c r="G23" s="10"/>
      <c r="H23" s="9" t="s">
        <v>67</v>
      </c>
      <c r="I23" s="24">
        <v>5</v>
      </c>
      <c r="J23" s="24"/>
      <c r="K23" s="24">
        <v>121.25</v>
      </c>
      <c r="L23" s="24">
        <v>606.25</v>
      </c>
      <c r="M23" s="18">
        <f>汇总表!$E$6</f>
        <v>0</v>
      </c>
      <c r="N23" s="22">
        <f t="shared" si="0"/>
        <v>121.25</v>
      </c>
      <c r="O23" s="23">
        <f t="shared" si="1"/>
        <v>606.25</v>
      </c>
    </row>
    <row r="24" s="1" customFormat="1" ht="104.25" customHeight="1" spans="1:15">
      <c r="A24" s="8">
        <v>19</v>
      </c>
      <c r="B24" s="9" t="s">
        <v>300</v>
      </c>
      <c r="C24" s="9"/>
      <c r="D24" s="10" t="s">
        <v>69</v>
      </c>
      <c r="E24" s="10"/>
      <c r="F24" s="10" t="s">
        <v>70</v>
      </c>
      <c r="G24" s="10"/>
      <c r="H24" s="9" t="s">
        <v>38</v>
      </c>
      <c r="I24" s="24">
        <v>2</v>
      </c>
      <c r="J24" s="24"/>
      <c r="K24" s="24">
        <v>158.36</v>
      </c>
      <c r="L24" s="24">
        <v>316.72</v>
      </c>
      <c r="M24" s="18">
        <f>汇总表!$E$6</f>
        <v>0</v>
      </c>
      <c r="N24" s="22">
        <f t="shared" si="0"/>
        <v>158.36</v>
      </c>
      <c r="O24" s="23">
        <f t="shared" si="1"/>
        <v>316.72</v>
      </c>
    </row>
    <row r="25" s="1" customFormat="1" ht="115.5" customHeight="1" spans="1:15">
      <c r="A25" s="8">
        <v>20</v>
      </c>
      <c r="B25" s="9" t="s">
        <v>301</v>
      </c>
      <c r="C25" s="9"/>
      <c r="D25" s="10" t="s">
        <v>72</v>
      </c>
      <c r="E25" s="10"/>
      <c r="F25" s="10" t="s">
        <v>73</v>
      </c>
      <c r="G25" s="10"/>
      <c r="H25" s="9" t="s">
        <v>38</v>
      </c>
      <c r="I25" s="24">
        <v>2</v>
      </c>
      <c r="J25" s="24"/>
      <c r="K25" s="24">
        <v>344.34</v>
      </c>
      <c r="L25" s="24">
        <v>688.68</v>
      </c>
      <c r="M25" s="18">
        <f>汇总表!$E$6</f>
        <v>0</v>
      </c>
      <c r="N25" s="22">
        <f t="shared" si="0"/>
        <v>344.34</v>
      </c>
      <c r="O25" s="23">
        <f t="shared" si="1"/>
        <v>688.68</v>
      </c>
    </row>
    <row r="26" s="1" customFormat="1" ht="115.5" customHeight="1" spans="1:15">
      <c r="A26" s="8">
        <v>21</v>
      </c>
      <c r="B26" s="9" t="s">
        <v>302</v>
      </c>
      <c r="C26" s="9"/>
      <c r="D26" s="10" t="s">
        <v>75</v>
      </c>
      <c r="E26" s="10"/>
      <c r="F26" s="10" t="s">
        <v>76</v>
      </c>
      <c r="G26" s="10"/>
      <c r="H26" s="9" t="s">
        <v>77</v>
      </c>
      <c r="I26" s="24">
        <v>873.69</v>
      </c>
      <c r="J26" s="24"/>
      <c r="K26" s="24">
        <v>3.44</v>
      </c>
      <c r="L26" s="24">
        <v>3005.49</v>
      </c>
      <c r="M26" s="18">
        <f>汇总表!$E$6</f>
        <v>0</v>
      </c>
      <c r="N26" s="22">
        <f t="shared" si="0"/>
        <v>3.44</v>
      </c>
      <c r="O26" s="23">
        <f t="shared" si="1"/>
        <v>3005.49</v>
      </c>
    </row>
    <row r="27" s="1" customFormat="1" ht="104.25" customHeight="1" spans="1:15">
      <c r="A27" s="8">
        <v>22</v>
      </c>
      <c r="B27" s="9" t="s">
        <v>303</v>
      </c>
      <c r="C27" s="9"/>
      <c r="D27" s="10" t="s">
        <v>79</v>
      </c>
      <c r="E27" s="10"/>
      <c r="F27" s="10" t="s">
        <v>80</v>
      </c>
      <c r="G27" s="10"/>
      <c r="H27" s="9" t="s">
        <v>77</v>
      </c>
      <c r="I27" s="24">
        <v>20</v>
      </c>
      <c r="J27" s="24"/>
      <c r="K27" s="24">
        <v>4.8</v>
      </c>
      <c r="L27" s="24">
        <v>96</v>
      </c>
      <c r="M27" s="18">
        <f>汇总表!$E$6</f>
        <v>0</v>
      </c>
      <c r="N27" s="22">
        <f t="shared" si="0"/>
        <v>4.8</v>
      </c>
      <c r="O27" s="23">
        <f t="shared" si="1"/>
        <v>96</v>
      </c>
    </row>
    <row r="28" s="1" customFormat="1" ht="104.25" customHeight="1" spans="1:15">
      <c r="A28" s="8">
        <v>23</v>
      </c>
      <c r="B28" s="9" t="s">
        <v>304</v>
      </c>
      <c r="C28" s="9"/>
      <c r="D28" s="10" t="s">
        <v>82</v>
      </c>
      <c r="E28" s="10"/>
      <c r="F28" s="10" t="s">
        <v>83</v>
      </c>
      <c r="G28" s="10"/>
      <c r="H28" s="9" t="s">
        <v>77</v>
      </c>
      <c r="I28" s="24">
        <v>230.05</v>
      </c>
      <c r="J28" s="24"/>
      <c r="K28" s="24">
        <v>3.2</v>
      </c>
      <c r="L28" s="24">
        <v>736.16</v>
      </c>
      <c r="M28" s="18">
        <f>汇总表!$E$6</f>
        <v>0</v>
      </c>
      <c r="N28" s="22">
        <f t="shared" si="0"/>
        <v>3.2</v>
      </c>
      <c r="O28" s="23">
        <f t="shared" si="1"/>
        <v>736.16</v>
      </c>
    </row>
    <row r="29" s="1" customFormat="1" ht="104.25" customHeight="1" spans="1:15">
      <c r="A29" s="8">
        <v>24</v>
      </c>
      <c r="B29" s="9" t="s">
        <v>305</v>
      </c>
      <c r="C29" s="9"/>
      <c r="D29" s="10" t="s">
        <v>85</v>
      </c>
      <c r="E29" s="10"/>
      <c r="F29" s="10" t="s">
        <v>86</v>
      </c>
      <c r="G29" s="10"/>
      <c r="H29" s="9" t="s">
        <v>77</v>
      </c>
      <c r="I29" s="24">
        <v>518.21</v>
      </c>
      <c r="J29" s="24"/>
      <c r="K29" s="24">
        <v>2.93</v>
      </c>
      <c r="L29" s="24">
        <v>1518.36</v>
      </c>
      <c r="M29" s="18">
        <f>汇总表!$E$6</f>
        <v>0</v>
      </c>
      <c r="N29" s="22">
        <f t="shared" si="0"/>
        <v>2.93</v>
      </c>
      <c r="O29" s="23">
        <f t="shared" si="1"/>
        <v>1518.36</v>
      </c>
    </row>
    <row r="30" s="1" customFormat="1" ht="115.5" customHeight="1" spans="1:15">
      <c r="A30" s="8">
        <v>25</v>
      </c>
      <c r="B30" s="9" t="s">
        <v>306</v>
      </c>
      <c r="C30" s="9"/>
      <c r="D30" s="10" t="s">
        <v>88</v>
      </c>
      <c r="E30" s="10"/>
      <c r="F30" s="10" t="s">
        <v>89</v>
      </c>
      <c r="G30" s="10"/>
      <c r="H30" s="9" t="s">
        <v>77</v>
      </c>
      <c r="I30" s="24">
        <v>240.25</v>
      </c>
      <c r="J30" s="24"/>
      <c r="K30" s="24">
        <v>3.45</v>
      </c>
      <c r="L30" s="24">
        <v>828.86</v>
      </c>
      <c r="M30" s="18">
        <f>汇总表!$E$6</f>
        <v>0</v>
      </c>
      <c r="N30" s="22">
        <f t="shared" si="0"/>
        <v>3.45</v>
      </c>
      <c r="O30" s="23">
        <f t="shared" si="1"/>
        <v>828.86</v>
      </c>
    </row>
    <row r="31" s="1" customFormat="1" ht="104.25" customHeight="1" spans="1:15">
      <c r="A31" s="8">
        <v>26</v>
      </c>
      <c r="B31" s="9" t="s">
        <v>307</v>
      </c>
      <c r="C31" s="9"/>
      <c r="D31" s="10" t="s">
        <v>91</v>
      </c>
      <c r="E31" s="10"/>
      <c r="F31" s="10" t="s">
        <v>92</v>
      </c>
      <c r="G31" s="10"/>
      <c r="H31" s="9" t="s">
        <v>77</v>
      </c>
      <c r="I31" s="24">
        <v>525.6</v>
      </c>
      <c r="J31" s="24"/>
      <c r="K31" s="24">
        <v>14.45</v>
      </c>
      <c r="L31" s="24">
        <v>7594.92</v>
      </c>
      <c r="M31" s="18">
        <f>汇总表!$E$6</f>
        <v>0</v>
      </c>
      <c r="N31" s="22">
        <f t="shared" si="0"/>
        <v>14.45</v>
      </c>
      <c r="O31" s="23">
        <f t="shared" si="1"/>
        <v>7594.92</v>
      </c>
    </row>
    <row r="32" s="1" customFormat="1" ht="104.25" customHeight="1" spans="1:15">
      <c r="A32" s="8">
        <v>27</v>
      </c>
      <c r="B32" s="9" t="s">
        <v>308</v>
      </c>
      <c r="C32" s="9"/>
      <c r="D32" s="10" t="s">
        <v>94</v>
      </c>
      <c r="E32" s="10"/>
      <c r="F32" s="10" t="s">
        <v>95</v>
      </c>
      <c r="G32" s="10"/>
      <c r="H32" s="9" t="s">
        <v>77</v>
      </c>
      <c r="I32" s="24">
        <v>1348.6</v>
      </c>
      <c r="J32" s="24"/>
      <c r="K32" s="24">
        <v>9.4</v>
      </c>
      <c r="L32" s="24">
        <v>12676.84</v>
      </c>
      <c r="M32" s="18">
        <f>汇总表!$E$6</f>
        <v>0</v>
      </c>
      <c r="N32" s="22">
        <f t="shared" si="0"/>
        <v>9.4</v>
      </c>
      <c r="O32" s="23">
        <f t="shared" si="1"/>
        <v>12676.84</v>
      </c>
    </row>
    <row r="33" s="1" customFormat="1" ht="104.25" customHeight="1" spans="1:15">
      <c r="A33" s="8">
        <v>28</v>
      </c>
      <c r="B33" s="9" t="s">
        <v>309</v>
      </c>
      <c r="C33" s="9"/>
      <c r="D33" s="10" t="s">
        <v>97</v>
      </c>
      <c r="E33" s="10"/>
      <c r="F33" s="10" t="s">
        <v>98</v>
      </c>
      <c r="G33" s="10"/>
      <c r="H33" s="9" t="s">
        <v>77</v>
      </c>
      <c r="I33" s="24">
        <v>253.1</v>
      </c>
      <c r="J33" s="24"/>
      <c r="K33" s="24">
        <v>10.47</v>
      </c>
      <c r="L33" s="24">
        <v>2649.96</v>
      </c>
      <c r="M33" s="18">
        <f>汇总表!$E$6</f>
        <v>0</v>
      </c>
      <c r="N33" s="22">
        <f t="shared" si="0"/>
        <v>10.47</v>
      </c>
      <c r="O33" s="23">
        <f t="shared" si="1"/>
        <v>2649.96</v>
      </c>
    </row>
    <row r="34" s="1" customFormat="1" ht="104.25" customHeight="1" spans="1:15">
      <c r="A34" s="8">
        <v>29</v>
      </c>
      <c r="B34" s="9" t="s">
        <v>310</v>
      </c>
      <c r="C34" s="9"/>
      <c r="D34" s="10" t="s">
        <v>100</v>
      </c>
      <c r="E34" s="10"/>
      <c r="F34" s="10" t="s">
        <v>101</v>
      </c>
      <c r="G34" s="10"/>
      <c r="H34" s="9" t="s">
        <v>77</v>
      </c>
      <c r="I34" s="24">
        <v>515.6</v>
      </c>
      <c r="J34" s="24"/>
      <c r="K34" s="24">
        <v>14.64</v>
      </c>
      <c r="L34" s="24">
        <v>7548.38</v>
      </c>
      <c r="M34" s="18">
        <f>汇总表!$E$6</f>
        <v>0</v>
      </c>
      <c r="N34" s="22">
        <f t="shared" si="0"/>
        <v>14.64</v>
      </c>
      <c r="O34" s="23">
        <f t="shared" si="1"/>
        <v>7548.38</v>
      </c>
    </row>
    <row r="35" s="1" customFormat="1" ht="70.5" customHeight="1" spans="1:15">
      <c r="A35" s="8">
        <v>30</v>
      </c>
      <c r="B35" s="9" t="s">
        <v>311</v>
      </c>
      <c r="C35" s="9"/>
      <c r="D35" s="10" t="s">
        <v>103</v>
      </c>
      <c r="E35" s="10"/>
      <c r="F35" s="10" t="s">
        <v>104</v>
      </c>
      <c r="G35" s="10"/>
      <c r="H35" s="9" t="s">
        <v>38</v>
      </c>
      <c r="I35" s="24">
        <v>168</v>
      </c>
      <c r="J35" s="24"/>
      <c r="K35" s="24">
        <v>8.78</v>
      </c>
      <c r="L35" s="24">
        <v>1475.04</v>
      </c>
      <c r="M35" s="18">
        <f>汇总表!$E$6</f>
        <v>0</v>
      </c>
      <c r="N35" s="22">
        <f t="shared" si="0"/>
        <v>8.78</v>
      </c>
      <c r="O35" s="23">
        <f t="shared" si="1"/>
        <v>1475.04</v>
      </c>
    </row>
    <row r="36" s="1" customFormat="1" ht="59.25" customHeight="1" spans="1:15">
      <c r="A36" s="8">
        <v>31</v>
      </c>
      <c r="B36" s="9" t="s">
        <v>312</v>
      </c>
      <c r="C36" s="9"/>
      <c r="D36" s="10" t="s">
        <v>313</v>
      </c>
      <c r="E36" s="10"/>
      <c r="F36" s="10" t="s">
        <v>314</v>
      </c>
      <c r="G36" s="10"/>
      <c r="H36" s="9" t="s">
        <v>315</v>
      </c>
      <c r="I36" s="24">
        <v>1</v>
      </c>
      <c r="J36" s="24"/>
      <c r="K36" s="24">
        <v>4837.09</v>
      </c>
      <c r="L36" s="24">
        <v>4837.09</v>
      </c>
      <c r="M36" s="18">
        <f>汇总表!$E$6</f>
        <v>0</v>
      </c>
      <c r="N36" s="22">
        <f t="shared" si="0"/>
        <v>4837.09</v>
      </c>
      <c r="O36" s="23">
        <f t="shared" si="1"/>
        <v>4837.09</v>
      </c>
    </row>
    <row r="37" s="1" customFormat="1" ht="70.5" customHeight="1" spans="1:15">
      <c r="A37" s="8">
        <v>32</v>
      </c>
      <c r="B37" s="9" t="s">
        <v>316</v>
      </c>
      <c r="C37" s="9"/>
      <c r="D37" s="10" t="s">
        <v>106</v>
      </c>
      <c r="E37" s="10"/>
      <c r="F37" s="10" t="s">
        <v>107</v>
      </c>
      <c r="G37" s="10"/>
      <c r="H37" s="9" t="s">
        <v>38</v>
      </c>
      <c r="I37" s="24">
        <v>40</v>
      </c>
      <c r="J37" s="24"/>
      <c r="K37" s="24">
        <v>39.31</v>
      </c>
      <c r="L37" s="24">
        <v>1572.4</v>
      </c>
      <c r="M37" s="18">
        <f>汇总表!$E$6</f>
        <v>0</v>
      </c>
      <c r="N37" s="22">
        <f t="shared" si="0"/>
        <v>39.31</v>
      </c>
      <c r="O37" s="23">
        <f t="shared" si="1"/>
        <v>1572.4</v>
      </c>
    </row>
    <row r="38" s="1" customFormat="1" ht="59.25" customHeight="1" spans="1:15">
      <c r="A38" s="8">
        <v>33</v>
      </c>
      <c r="B38" s="9" t="s">
        <v>317</v>
      </c>
      <c r="C38" s="9"/>
      <c r="D38" s="10" t="s">
        <v>109</v>
      </c>
      <c r="E38" s="10"/>
      <c r="F38" s="10" t="s">
        <v>110</v>
      </c>
      <c r="G38" s="10"/>
      <c r="H38" s="9" t="s">
        <v>111</v>
      </c>
      <c r="I38" s="24">
        <v>5</v>
      </c>
      <c r="J38" s="24"/>
      <c r="K38" s="24">
        <v>62.95</v>
      </c>
      <c r="L38" s="24">
        <v>314.75</v>
      </c>
      <c r="M38" s="18">
        <f>汇总表!$E$6</f>
        <v>0</v>
      </c>
      <c r="N38" s="22">
        <f t="shared" si="0"/>
        <v>62.95</v>
      </c>
      <c r="O38" s="23">
        <f t="shared" si="1"/>
        <v>314.75</v>
      </c>
    </row>
    <row r="39" s="1" customFormat="1" ht="104.25" customHeight="1" spans="1:15">
      <c r="A39" s="8">
        <v>34</v>
      </c>
      <c r="B39" s="9" t="s">
        <v>318</v>
      </c>
      <c r="C39" s="9"/>
      <c r="D39" s="10" t="s">
        <v>319</v>
      </c>
      <c r="E39" s="10"/>
      <c r="F39" s="10" t="s">
        <v>320</v>
      </c>
      <c r="G39" s="10"/>
      <c r="H39" s="9" t="s">
        <v>77</v>
      </c>
      <c r="I39" s="24">
        <v>83</v>
      </c>
      <c r="J39" s="24"/>
      <c r="K39" s="24">
        <v>3.45</v>
      </c>
      <c r="L39" s="24">
        <v>286.35</v>
      </c>
      <c r="M39" s="18">
        <f>汇总表!$E$6</f>
        <v>0</v>
      </c>
      <c r="N39" s="22">
        <f t="shared" si="0"/>
        <v>3.45</v>
      </c>
      <c r="O39" s="23">
        <f t="shared" si="1"/>
        <v>286.35</v>
      </c>
    </row>
    <row r="40" s="1" customFormat="1" ht="93" customHeight="1" spans="1:15">
      <c r="A40" s="8">
        <v>35</v>
      </c>
      <c r="B40" s="9" t="s">
        <v>321</v>
      </c>
      <c r="C40" s="9"/>
      <c r="D40" s="10" t="s">
        <v>322</v>
      </c>
      <c r="E40" s="10"/>
      <c r="F40" s="10" t="s">
        <v>323</v>
      </c>
      <c r="G40" s="10"/>
      <c r="H40" s="9" t="s">
        <v>77</v>
      </c>
      <c r="I40" s="24">
        <v>166</v>
      </c>
      <c r="J40" s="24"/>
      <c r="K40" s="24">
        <v>3.09</v>
      </c>
      <c r="L40" s="24">
        <v>512.94</v>
      </c>
      <c r="M40" s="18">
        <f>汇总表!$E$6</f>
        <v>0</v>
      </c>
      <c r="N40" s="22">
        <f t="shared" ref="N40:N71" si="2">ROUND((1-M40/100)*K40,2)</f>
        <v>3.09</v>
      </c>
      <c r="O40" s="23">
        <f t="shared" ref="O40:O71" si="3">ROUND(N40*I40,2)</f>
        <v>512.94</v>
      </c>
    </row>
    <row r="41" s="1" customFormat="1" ht="81.75" customHeight="1" spans="1:15">
      <c r="A41" s="8">
        <v>36</v>
      </c>
      <c r="B41" s="9" t="s">
        <v>324</v>
      </c>
      <c r="C41" s="9"/>
      <c r="D41" s="10" t="s">
        <v>325</v>
      </c>
      <c r="E41" s="10"/>
      <c r="F41" s="10" t="s">
        <v>326</v>
      </c>
      <c r="G41" s="10"/>
      <c r="H41" s="9" t="s">
        <v>67</v>
      </c>
      <c r="I41" s="24">
        <v>1</v>
      </c>
      <c r="J41" s="24"/>
      <c r="K41" s="24">
        <v>3399.69</v>
      </c>
      <c r="L41" s="24">
        <v>3399.69</v>
      </c>
      <c r="M41" s="18">
        <f>汇总表!$E$6</f>
        <v>0</v>
      </c>
      <c r="N41" s="22">
        <f t="shared" si="2"/>
        <v>3399.69</v>
      </c>
      <c r="O41" s="23">
        <f t="shared" si="3"/>
        <v>3399.69</v>
      </c>
    </row>
    <row r="42" s="1" customFormat="1" ht="104.25" customHeight="1" spans="1:15">
      <c r="A42" s="8">
        <v>37</v>
      </c>
      <c r="B42" s="9" t="s">
        <v>327</v>
      </c>
      <c r="C42" s="9"/>
      <c r="D42" s="10" t="s">
        <v>328</v>
      </c>
      <c r="E42" s="10"/>
      <c r="F42" s="10" t="s">
        <v>329</v>
      </c>
      <c r="G42" s="10"/>
      <c r="H42" s="9" t="s">
        <v>77</v>
      </c>
      <c r="I42" s="24">
        <v>83</v>
      </c>
      <c r="J42" s="24"/>
      <c r="K42" s="24">
        <v>17.15</v>
      </c>
      <c r="L42" s="24">
        <v>1423.45</v>
      </c>
      <c r="M42" s="18">
        <f>汇总表!$E$6</f>
        <v>0</v>
      </c>
      <c r="N42" s="22">
        <f t="shared" si="2"/>
        <v>17.15</v>
      </c>
      <c r="O42" s="23">
        <f t="shared" si="3"/>
        <v>1423.45</v>
      </c>
    </row>
    <row r="43" s="1" customFormat="1" ht="48" customHeight="1" spans="1:15">
      <c r="A43" s="8">
        <v>38</v>
      </c>
      <c r="B43" s="9" t="s">
        <v>330</v>
      </c>
      <c r="C43" s="9"/>
      <c r="D43" s="10" t="s">
        <v>331</v>
      </c>
      <c r="E43" s="10"/>
      <c r="F43" s="10" t="s">
        <v>332</v>
      </c>
      <c r="G43" s="10"/>
      <c r="H43" s="9" t="s">
        <v>38</v>
      </c>
      <c r="I43" s="24">
        <v>2</v>
      </c>
      <c r="J43" s="24"/>
      <c r="K43" s="24">
        <v>202.18</v>
      </c>
      <c r="L43" s="24">
        <v>404.36</v>
      </c>
      <c r="M43" s="18">
        <f>汇总表!$E$6</f>
        <v>0</v>
      </c>
      <c r="N43" s="22">
        <f t="shared" si="2"/>
        <v>202.18</v>
      </c>
      <c r="O43" s="23">
        <f t="shared" si="3"/>
        <v>404.36</v>
      </c>
    </row>
    <row r="44" s="1" customFormat="1" ht="104.25" customHeight="1" spans="1:15">
      <c r="A44" s="8">
        <v>39</v>
      </c>
      <c r="B44" s="9" t="s">
        <v>333</v>
      </c>
      <c r="C44" s="9"/>
      <c r="D44" s="10" t="s">
        <v>334</v>
      </c>
      <c r="E44" s="10"/>
      <c r="F44" s="10" t="s">
        <v>335</v>
      </c>
      <c r="G44" s="10"/>
      <c r="H44" s="9" t="s">
        <v>77</v>
      </c>
      <c r="I44" s="24">
        <v>320</v>
      </c>
      <c r="J44" s="24"/>
      <c r="K44" s="24">
        <v>3.66</v>
      </c>
      <c r="L44" s="24">
        <v>1171.2</v>
      </c>
      <c r="M44" s="18">
        <f>汇总表!$E$6</f>
        <v>0</v>
      </c>
      <c r="N44" s="22">
        <f t="shared" si="2"/>
        <v>3.66</v>
      </c>
      <c r="O44" s="23">
        <f t="shared" si="3"/>
        <v>1171.2</v>
      </c>
    </row>
    <row r="45" s="1" customFormat="1" ht="104.25" customHeight="1" spans="1:15">
      <c r="A45" s="8">
        <v>40</v>
      </c>
      <c r="B45" s="9" t="s">
        <v>336</v>
      </c>
      <c r="C45" s="9"/>
      <c r="D45" s="10" t="s">
        <v>337</v>
      </c>
      <c r="E45" s="10"/>
      <c r="F45" s="10" t="s">
        <v>338</v>
      </c>
      <c r="G45" s="10"/>
      <c r="H45" s="9" t="s">
        <v>77</v>
      </c>
      <c r="I45" s="24">
        <v>320</v>
      </c>
      <c r="J45" s="24"/>
      <c r="K45" s="24">
        <v>3</v>
      </c>
      <c r="L45" s="24">
        <v>960</v>
      </c>
      <c r="M45" s="18">
        <f>汇总表!$E$6</f>
        <v>0</v>
      </c>
      <c r="N45" s="22">
        <f t="shared" si="2"/>
        <v>3</v>
      </c>
      <c r="O45" s="23">
        <f t="shared" si="3"/>
        <v>960</v>
      </c>
    </row>
    <row r="46" s="1" customFormat="1" ht="104.25" customHeight="1" spans="1:15">
      <c r="A46" s="8">
        <v>41</v>
      </c>
      <c r="B46" s="9" t="s">
        <v>339</v>
      </c>
      <c r="C46" s="9"/>
      <c r="D46" s="10" t="s">
        <v>340</v>
      </c>
      <c r="E46" s="10"/>
      <c r="F46" s="10" t="s">
        <v>341</v>
      </c>
      <c r="G46" s="10"/>
      <c r="H46" s="9" t="s">
        <v>38</v>
      </c>
      <c r="I46" s="24">
        <v>10</v>
      </c>
      <c r="J46" s="24"/>
      <c r="K46" s="24">
        <v>373.15</v>
      </c>
      <c r="L46" s="24">
        <v>3731.5</v>
      </c>
      <c r="M46" s="18">
        <f>汇总表!$E$6</f>
        <v>0</v>
      </c>
      <c r="N46" s="22">
        <f t="shared" si="2"/>
        <v>373.15</v>
      </c>
      <c r="O46" s="23">
        <f t="shared" si="3"/>
        <v>3731.5</v>
      </c>
    </row>
    <row r="47" s="1" customFormat="1" ht="126.75" customHeight="1" spans="1:15">
      <c r="A47" s="8">
        <v>42</v>
      </c>
      <c r="B47" s="9" t="s">
        <v>342</v>
      </c>
      <c r="C47" s="9"/>
      <c r="D47" s="10" t="s">
        <v>343</v>
      </c>
      <c r="E47" s="10"/>
      <c r="F47" s="10" t="s">
        <v>344</v>
      </c>
      <c r="G47" s="10"/>
      <c r="H47" s="9" t="s">
        <v>67</v>
      </c>
      <c r="I47" s="24">
        <v>1</v>
      </c>
      <c r="J47" s="24"/>
      <c r="K47" s="24">
        <v>2419.43</v>
      </c>
      <c r="L47" s="24">
        <v>2419.43</v>
      </c>
      <c r="M47" s="18">
        <f>汇总表!$E$6</f>
        <v>0</v>
      </c>
      <c r="N47" s="22">
        <f t="shared" si="2"/>
        <v>2419.43</v>
      </c>
      <c r="O47" s="23">
        <f t="shared" si="3"/>
        <v>2419.43</v>
      </c>
    </row>
    <row r="48" s="1" customFormat="1" ht="104.25" customHeight="1" spans="1:15">
      <c r="A48" s="8">
        <v>43</v>
      </c>
      <c r="B48" s="9" t="s">
        <v>345</v>
      </c>
      <c r="C48" s="9"/>
      <c r="D48" s="10" t="s">
        <v>334</v>
      </c>
      <c r="E48" s="10"/>
      <c r="F48" s="10" t="s">
        <v>335</v>
      </c>
      <c r="G48" s="10"/>
      <c r="H48" s="9" t="s">
        <v>77</v>
      </c>
      <c r="I48" s="24">
        <v>320</v>
      </c>
      <c r="J48" s="24"/>
      <c r="K48" s="24">
        <v>3.66</v>
      </c>
      <c r="L48" s="24">
        <v>1171.2</v>
      </c>
      <c r="M48" s="18">
        <f>汇总表!$E$6</f>
        <v>0</v>
      </c>
      <c r="N48" s="22">
        <f t="shared" si="2"/>
        <v>3.66</v>
      </c>
      <c r="O48" s="23">
        <f t="shared" si="3"/>
        <v>1171.2</v>
      </c>
    </row>
    <row r="49" s="1" customFormat="1" ht="104.25" customHeight="1" spans="1:15">
      <c r="A49" s="8">
        <v>44</v>
      </c>
      <c r="B49" s="9" t="s">
        <v>346</v>
      </c>
      <c r="C49" s="9"/>
      <c r="D49" s="10" t="s">
        <v>337</v>
      </c>
      <c r="E49" s="10"/>
      <c r="F49" s="10" t="s">
        <v>338</v>
      </c>
      <c r="G49" s="10"/>
      <c r="H49" s="9" t="s">
        <v>77</v>
      </c>
      <c r="I49" s="24">
        <v>320</v>
      </c>
      <c r="J49" s="24"/>
      <c r="K49" s="24">
        <v>3</v>
      </c>
      <c r="L49" s="24">
        <v>960</v>
      </c>
      <c r="M49" s="18">
        <f>汇总表!$E$6</f>
        <v>0</v>
      </c>
      <c r="N49" s="22">
        <f t="shared" si="2"/>
        <v>3</v>
      </c>
      <c r="O49" s="23">
        <f t="shared" si="3"/>
        <v>960</v>
      </c>
    </row>
    <row r="50" s="1" customFormat="1" ht="104.25" customHeight="1" spans="1:15">
      <c r="A50" s="8">
        <v>45</v>
      </c>
      <c r="B50" s="9" t="s">
        <v>347</v>
      </c>
      <c r="C50" s="9"/>
      <c r="D50" s="10" t="s">
        <v>340</v>
      </c>
      <c r="E50" s="10"/>
      <c r="F50" s="10" t="s">
        <v>341</v>
      </c>
      <c r="G50" s="10"/>
      <c r="H50" s="9" t="s">
        <v>38</v>
      </c>
      <c r="I50" s="24">
        <v>5</v>
      </c>
      <c r="J50" s="24"/>
      <c r="K50" s="24">
        <v>373.15</v>
      </c>
      <c r="L50" s="24">
        <v>1865.75</v>
      </c>
      <c r="M50" s="18">
        <f>汇总表!$E$6</f>
        <v>0</v>
      </c>
      <c r="N50" s="22">
        <f t="shared" si="2"/>
        <v>373.15</v>
      </c>
      <c r="O50" s="23">
        <f t="shared" si="3"/>
        <v>1865.75</v>
      </c>
    </row>
    <row r="51" s="1" customFormat="1" ht="126.75" customHeight="1" spans="1:15">
      <c r="A51" s="8">
        <v>46</v>
      </c>
      <c r="B51" s="9" t="s">
        <v>348</v>
      </c>
      <c r="C51" s="9"/>
      <c r="D51" s="10" t="s">
        <v>349</v>
      </c>
      <c r="E51" s="10"/>
      <c r="F51" s="10" t="s">
        <v>344</v>
      </c>
      <c r="G51" s="10"/>
      <c r="H51" s="9" t="s">
        <v>67</v>
      </c>
      <c r="I51" s="24">
        <v>1</v>
      </c>
      <c r="J51" s="24"/>
      <c r="K51" s="24">
        <v>2747.35</v>
      </c>
      <c r="L51" s="24">
        <v>2747.35</v>
      </c>
      <c r="M51" s="18">
        <f>汇总表!$E$6</f>
        <v>0</v>
      </c>
      <c r="N51" s="22">
        <f t="shared" si="2"/>
        <v>2747.35</v>
      </c>
      <c r="O51" s="23">
        <f t="shared" si="3"/>
        <v>2747.35</v>
      </c>
    </row>
    <row r="52" s="1" customFormat="1" ht="104.25" customHeight="1" spans="1:15">
      <c r="A52" s="8">
        <v>47</v>
      </c>
      <c r="B52" s="9" t="s">
        <v>350</v>
      </c>
      <c r="C52" s="9"/>
      <c r="D52" s="10" t="s">
        <v>351</v>
      </c>
      <c r="E52" s="10"/>
      <c r="F52" s="10" t="s">
        <v>352</v>
      </c>
      <c r="G52" s="10"/>
      <c r="H52" s="9" t="s">
        <v>77</v>
      </c>
      <c r="I52" s="24">
        <v>318.5</v>
      </c>
      <c r="J52" s="24"/>
      <c r="K52" s="24">
        <v>8.09</v>
      </c>
      <c r="L52" s="24">
        <v>2576.67</v>
      </c>
      <c r="M52" s="18">
        <f>汇总表!$E$6</f>
        <v>0</v>
      </c>
      <c r="N52" s="22">
        <f t="shared" si="2"/>
        <v>8.09</v>
      </c>
      <c r="O52" s="23">
        <f t="shared" si="3"/>
        <v>2576.67</v>
      </c>
    </row>
    <row r="53" s="1" customFormat="1" ht="126.75" customHeight="1" spans="1:15">
      <c r="A53" s="8">
        <v>48</v>
      </c>
      <c r="B53" s="9" t="s">
        <v>353</v>
      </c>
      <c r="C53" s="9"/>
      <c r="D53" s="10" t="s">
        <v>354</v>
      </c>
      <c r="E53" s="10"/>
      <c r="F53" s="10" t="s">
        <v>355</v>
      </c>
      <c r="G53" s="10"/>
      <c r="H53" s="9" t="s">
        <v>67</v>
      </c>
      <c r="I53" s="24">
        <v>1</v>
      </c>
      <c r="J53" s="24"/>
      <c r="K53" s="24">
        <v>1756.63</v>
      </c>
      <c r="L53" s="24">
        <v>1756.63</v>
      </c>
      <c r="M53" s="18">
        <f>汇总表!$E$6</f>
        <v>0</v>
      </c>
      <c r="N53" s="22">
        <f t="shared" si="2"/>
        <v>1756.63</v>
      </c>
      <c r="O53" s="23">
        <f t="shared" si="3"/>
        <v>1756.63</v>
      </c>
    </row>
    <row r="54" s="1" customFormat="1" ht="70.5" customHeight="1" spans="1:15">
      <c r="A54" s="8">
        <v>49</v>
      </c>
      <c r="B54" s="9" t="s">
        <v>356</v>
      </c>
      <c r="C54" s="9"/>
      <c r="D54" s="10" t="s">
        <v>357</v>
      </c>
      <c r="E54" s="10"/>
      <c r="F54" s="10" t="s">
        <v>358</v>
      </c>
      <c r="G54" s="10"/>
      <c r="H54" s="9" t="s">
        <v>60</v>
      </c>
      <c r="I54" s="24">
        <v>24</v>
      </c>
      <c r="J54" s="24"/>
      <c r="K54" s="24">
        <v>114.27</v>
      </c>
      <c r="L54" s="24">
        <v>2742.48</v>
      </c>
      <c r="M54" s="18">
        <f>汇总表!$E$6</f>
        <v>0</v>
      </c>
      <c r="N54" s="22">
        <f t="shared" si="2"/>
        <v>114.27</v>
      </c>
      <c r="O54" s="23">
        <f t="shared" si="3"/>
        <v>2742.48</v>
      </c>
    </row>
    <row r="55" s="1" customFormat="1" ht="70.5" customHeight="1" spans="1:15">
      <c r="A55" s="8">
        <v>50</v>
      </c>
      <c r="B55" s="9" t="s">
        <v>359</v>
      </c>
      <c r="C55" s="9"/>
      <c r="D55" s="10" t="s">
        <v>116</v>
      </c>
      <c r="E55" s="10"/>
      <c r="F55" s="10" t="s">
        <v>117</v>
      </c>
      <c r="G55" s="10"/>
      <c r="H55" s="9" t="s">
        <v>60</v>
      </c>
      <c r="I55" s="24">
        <v>40</v>
      </c>
      <c r="J55" s="24"/>
      <c r="K55" s="24">
        <v>112.68</v>
      </c>
      <c r="L55" s="24">
        <v>4507.2</v>
      </c>
      <c r="M55" s="18">
        <f>汇总表!$E$6</f>
        <v>0</v>
      </c>
      <c r="N55" s="22">
        <f t="shared" si="2"/>
        <v>112.68</v>
      </c>
      <c r="O55" s="23">
        <f t="shared" si="3"/>
        <v>4507.2</v>
      </c>
    </row>
    <row r="56" s="1" customFormat="1" ht="81.75" customHeight="1" spans="1:15">
      <c r="A56" s="8">
        <v>51</v>
      </c>
      <c r="B56" s="9" t="s">
        <v>360</v>
      </c>
      <c r="C56" s="9"/>
      <c r="D56" s="10" t="s">
        <v>119</v>
      </c>
      <c r="E56" s="10"/>
      <c r="F56" s="10" t="s">
        <v>120</v>
      </c>
      <c r="G56" s="10"/>
      <c r="H56" s="9" t="s">
        <v>60</v>
      </c>
      <c r="I56" s="24">
        <v>35</v>
      </c>
      <c r="J56" s="24"/>
      <c r="K56" s="24">
        <v>103.7</v>
      </c>
      <c r="L56" s="24">
        <v>3629.5</v>
      </c>
      <c r="M56" s="18">
        <f>汇总表!$E$6</f>
        <v>0</v>
      </c>
      <c r="N56" s="22">
        <f t="shared" si="2"/>
        <v>103.7</v>
      </c>
      <c r="O56" s="23">
        <f t="shared" si="3"/>
        <v>3629.5</v>
      </c>
    </row>
    <row r="57" s="1" customFormat="1" ht="81.75" customHeight="1" spans="1:15">
      <c r="A57" s="8">
        <v>52</v>
      </c>
      <c r="B57" s="9" t="s">
        <v>361</v>
      </c>
      <c r="C57" s="9"/>
      <c r="D57" s="10" t="s">
        <v>122</v>
      </c>
      <c r="E57" s="10"/>
      <c r="F57" s="10" t="s">
        <v>120</v>
      </c>
      <c r="G57" s="10"/>
      <c r="H57" s="9" t="s">
        <v>60</v>
      </c>
      <c r="I57" s="24">
        <v>5</v>
      </c>
      <c r="J57" s="24"/>
      <c r="K57" s="24">
        <v>103.7</v>
      </c>
      <c r="L57" s="24">
        <v>518.5</v>
      </c>
      <c r="M57" s="18">
        <f>汇总表!$E$6</f>
        <v>0</v>
      </c>
      <c r="N57" s="22">
        <f t="shared" si="2"/>
        <v>103.7</v>
      </c>
      <c r="O57" s="23">
        <f t="shared" si="3"/>
        <v>518.5</v>
      </c>
    </row>
    <row r="58" s="1" customFormat="1" ht="93" customHeight="1" spans="1:15">
      <c r="A58" s="8">
        <v>53</v>
      </c>
      <c r="B58" s="9" t="s">
        <v>362</v>
      </c>
      <c r="C58" s="9"/>
      <c r="D58" s="10" t="s">
        <v>124</v>
      </c>
      <c r="E58" s="10"/>
      <c r="F58" s="10" t="s">
        <v>125</v>
      </c>
      <c r="G58" s="10"/>
      <c r="H58" s="9" t="s">
        <v>60</v>
      </c>
      <c r="I58" s="24">
        <v>30</v>
      </c>
      <c r="J58" s="24"/>
      <c r="K58" s="24">
        <v>103.7</v>
      </c>
      <c r="L58" s="24">
        <v>3111</v>
      </c>
      <c r="M58" s="18">
        <f>汇总表!$E$6</f>
        <v>0</v>
      </c>
      <c r="N58" s="22">
        <f t="shared" si="2"/>
        <v>103.7</v>
      </c>
      <c r="O58" s="23">
        <f t="shared" si="3"/>
        <v>3111</v>
      </c>
    </row>
    <row r="59" s="1" customFormat="1" ht="93" customHeight="1" spans="1:15">
      <c r="A59" s="8">
        <v>54</v>
      </c>
      <c r="B59" s="9" t="s">
        <v>363</v>
      </c>
      <c r="C59" s="9"/>
      <c r="D59" s="10" t="s">
        <v>364</v>
      </c>
      <c r="E59" s="10"/>
      <c r="F59" s="10" t="s">
        <v>365</v>
      </c>
      <c r="G59" s="10"/>
      <c r="H59" s="9" t="s">
        <v>60</v>
      </c>
      <c r="I59" s="24">
        <v>2</v>
      </c>
      <c r="J59" s="24"/>
      <c r="K59" s="24">
        <v>103.7</v>
      </c>
      <c r="L59" s="24">
        <v>207.4</v>
      </c>
      <c r="M59" s="18">
        <f>汇总表!$E$6</f>
        <v>0</v>
      </c>
      <c r="N59" s="22">
        <f t="shared" si="2"/>
        <v>103.7</v>
      </c>
      <c r="O59" s="23">
        <f t="shared" si="3"/>
        <v>207.4</v>
      </c>
    </row>
    <row r="60" s="1" customFormat="1" ht="70.5" customHeight="1" spans="1:15">
      <c r="A60" s="8">
        <v>55</v>
      </c>
      <c r="B60" s="9" t="s">
        <v>366</v>
      </c>
      <c r="C60" s="9"/>
      <c r="D60" s="10" t="s">
        <v>367</v>
      </c>
      <c r="E60" s="10"/>
      <c r="F60" s="10" t="s">
        <v>368</v>
      </c>
      <c r="G60" s="10"/>
      <c r="H60" s="9" t="s">
        <v>60</v>
      </c>
      <c r="I60" s="24">
        <v>4</v>
      </c>
      <c r="J60" s="24"/>
      <c r="K60" s="24">
        <v>196.62</v>
      </c>
      <c r="L60" s="24">
        <v>786.48</v>
      </c>
      <c r="M60" s="18">
        <f>汇总表!$E$6</f>
        <v>0</v>
      </c>
      <c r="N60" s="22">
        <f t="shared" si="2"/>
        <v>196.62</v>
      </c>
      <c r="O60" s="23">
        <f t="shared" si="3"/>
        <v>786.48</v>
      </c>
    </row>
    <row r="61" s="1" customFormat="1" ht="93" customHeight="1" spans="1:15">
      <c r="A61" s="8">
        <v>56</v>
      </c>
      <c r="B61" s="9" t="s">
        <v>369</v>
      </c>
      <c r="C61" s="9"/>
      <c r="D61" s="10" t="s">
        <v>192</v>
      </c>
      <c r="E61" s="10"/>
      <c r="F61" s="10" t="s">
        <v>193</v>
      </c>
      <c r="G61" s="10"/>
      <c r="H61" s="9" t="s">
        <v>77</v>
      </c>
      <c r="I61" s="24">
        <v>220</v>
      </c>
      <c r="J61" s="24"/>
      <c r="K61" s="24">
        <v>22.07</v>
      </c>
      <c r="L61" s="24">
        <v>4855.4</v>
      </c>
      <c r="M61" s="18">
        <f>汇总表!$E$6</f>
        <v>0</v>
      </c>
      <c r="N61" s="22">
        <f t="shared" si="2"/>
        <v>22.07</v>
      </c>
      <c r="O61" s="23">
        <f t="shared" si="3"/>
        <v>4855.4</v>
      </c>
    </row>
    <row r="62" s="1" customFormat="1" ht="115.5" customHeight="1" spans="1:15">
      <c r="A62" s="8">
        <v>57</v>
      </c>
      <c r="B62" s="9" t="s">
        <v>370</v>
      </c>
      <c r="C62" s="9"/>
      <c r="D62" s="10" t="s">
        <v>371</v>
      </c>
      <c r="E62" s="10"/>
      <c r="F62" s="10" t="s">
        <v>372</v>
      </c>
      <c r="G62" s="10"/>
      <c r="H62" s="9" t="s">
        <v>77</v>
      </c>
      <c r="I62" s="24">
        <v>1119.53</v>
      </c>
      <c r="J62" s="24"/>
      <c r="K62" s="24">
        <v>3.18</v>
      </c>
      <c r="L62" s="24">
        <v>3560.11</v>
      </c>
      <c r="M62" s="18">
        <f>汇总表!$E$6</f>
        <v>0</v>
      </c>
      <c r="N62" s="22">
        <f t="shared" si="2"/>
        <v>3.18</v>
      </c>
      <c r="O62" s="23">
        <f t="shared" si="3"/>
        <v>3560.11</v>
      </c>
    </row>
    <row r="63" s="1" customFormat="1" ht="115.5" customHeight="1" spans="1:15">
      <c r="A63" s="8">
        <v>58</v>
      </c>
      <c r="B63" s="9" t="s">
        <v>373</v>
      </c>
      <c r="C63" s="9"/>
      <c r="D63" s="10" t="s">
        <v>136</v>
      </c>
      <c r="E63" s="10"/>
      <c r="F63" s="10" t="s">
        <v>137</v>
      </c>
      <c r="G63" s="10"/>
      <c r="H63" s="9" t="s">
        <v>77</v>
      </c>
      <c r="I63" s="24">
        <v>2428.1</v>
      </c>
      <c r="J63" s="24"/>
      <c r="K63" s="24">
        <v>3.2</v>
      </c>
      <c r="L63" s="24">
        <v>7769.92</v>
      </c>
      <c r="M63" s="18">
        <f>汇总表!$E$6</f>
        <v>0</v>
      </c>
      <c r="N63" s="22">
        <f t="shared" si="2"/>
        <v>3.2</v>
      </c>
      <c r="O63" s="23">
        <f t="shared" si="3"/>
        <v>7769.92</v>
      </c>
    </row>
    <row r="64" s="1" customFormat="1" ht="115.5" customHeight="1" spans="1:15">
      <c r="A64" s="8">
        <v>59</v>
      </c>
      <c r="B64" s="9" t="s">
        <v>374</v>
      </c>
      <c r="C64" s="9"/>
      <c r="D64" s="10" t="s">
        <v>375</v>
      </c>
      <c r="E64" s="10"/>
      <c r="F64" s="10" t="s">
        <v>376</v>
      </c>
      <c r="G64" s="10"/>
      <c r="H64" s="9" t="s">
        <v>77</v>
      </c>
      <c r="I64" s="24">
        <v>472.82</v>
      </c>
      <c r="J64" s="24"/>
      <c r="K64" s="24">
        <v>5.71</v>
      </c>
      <c r="L64" s="24">
        <v>2699.8</v>
      </c>
      <c r="M64" s="18">
        <f>汇总表!$E$6</f>
        <v>0</v>
      </c>
      <c r="N64" s="22">
        <f t="shared" si="2"/>
        <v>5.71</v>
      </c>
      <c r="O64" s="23">
        <f t="shared" si="3"/>
        <v>2699.8</v>
      </c>
    </row>
    <row r="65" s="1" customFormat="1" ht="81.75" customHeight="1" spans="1:15">
      <c r="A65" s="8">
        <v>60</v>
      </c>
      <c r="B65" s="9" t="s">
        <v>377</v>
      </c>
      <c r="C65" s="9"/>
      <c r="D65" s="10" t="s">
        <v>139</v>
      </c>
      <c r="E65" s="10"/>
      <c r="F65" s="10" t="s">
        <v>140</v>
      </c>
      <c r="G65" s="10"/>
      <c r="H65" s="9" t="s">
        <v>38</v>
      </c>
      <c r="I65" s="24">
        <v>3</v>
      </c>
      <c r="J65" s="24"/>
      <c r="K65" s="24">
        <v>23.77</v>
      </c>
      <c r="L65" s="24">
        <v>71.31</v>
      </c>
      <c r="M65" s="18">
        <f>汇总表!$E$6</f>
        <v>0</v>
      </c>
      <c r="N65" s="22">
        <f t="shared" si="2"/>
        <v>23.77</v>
      </c>
      <c r="O65" s="23">
        <f t="shared" si="3"/>
        <v>71.31</v>
      </c>
    </row>
    <row r="66" s="1" customFormat="1" ht="81.75" customHeight="1" spans="1:15">
      <c r="A66" s="8">
        <v>61</v>
      </c>
      <c r="B66" s="9" t="s">
        <v>378</v>
      </c>
      <c r="C66" s="9"/>
      <c r="D66" s="10" t="s">
        <v>142</v>
      </c>
      <c r="E66" s="10"/>
      <c r="F66" s="10" t="s">
        <v>143</v>
      </c>
      <c r="G66" s="10"/>
      <c r="H66" s="9" t="s">
        <v>38</v>
      </c>
      <c r="I66" s="24">
        <v>1</v>
      </c>
      <c r="J66" s="24"/>
      <c r="K66" s="24">
        <v>25.78</v>
      </c>
      <c r="L66" s="24">
        <v>25.78</v>
      </c>
      <c r="M66" s="18">
        <f>汇总表!$E$6</f>
        <v>0</v>
      </c>
      <c r="N66" s="22">
        <f t="shared" si="2"/>
        <v>25.78</v>
      </c>
      <c r="O66" s="23">
        <f t="shared" si="3"/>
        <v>25.78</v>
      </c>
    </row>
    <row r="67" s="1" customFormat="1" ht="81.75" customHeight="1" spans="1:15">
      <c r="A67" s="8">
        <v>62</v>
      </c>
      <c r="B67" s="9" t="s">
        <v>379</v>
      </c>
      <c r="C67" s="9"/>
      <c r="D67" s="10" t="s">
        <v>145</v>
      </c>
      <c r="E67" s="10"/>
      <c r="F67" s="10" t="s">
        <v>146</v>
      </c>
      <c r="G67" s="10"/>
      <c r="H67" s="9" t="s">
        <v>38</v>
      </c>
      <c r="I67" s="24">
        <v>1</v>
      </c>
      <c r="J67" s="24"/>
      <c r="K67" s="24">
        <v>27.3</v>
      </c>
      <c r="L67" s="24">
        <v>27.3</v>
      </c>
      <c r="M67" s="18">
        <f>汇总表!$E$6</f>
        <v>0</v>
      </c>
      <c r="N67" s="22">
        <f t="shared" si="2"/>
        <v>27.3</v>
      </c>
      <c r="O67" s="23">
        <f t="shared" si="3"/>
        <v>27.3</v>
      </c>
    </row>
    <row r="68" s="1" customFormat="1" ht="81.75" customHeight="1" spans="1:15">
      <c r="A68" s="8">
        <v>63</v>
      </c>
      <c r="B68" s="9" t="s">
        <v>380</v>
      </c>
      <c r="C68" s="9"/>
      <c r="D68" s="10" t="s">
        <v>242</v>
      </c>
      <c r="E68" s="10"/>
      <c r="F68" s="10" t="s">
        <v>243</v>
      </c>
      <c r="G68" s="10"/>
      <c r="H68" s="9" t="s">
        <v>38</v>
      </c>
      <c r="I68" s="24">
        <v>1</v>
      </c>
      <c r="J68" s="24"/>
      <c r="K68" s="24">
        <v>32.28</v>
      </c>
      <c r="L68" s="24">
        <v>32.28</v>
      </c>
      <c r="M68" s="18">
        <f>汇总表!$E$6</f>
        <v>0</v>
      </c>
      <c r="N68" s="22">
        <f t="shared" si="2"/>
        <v>32.28</v>
      </c>
      <c r="O68" s="23">
        <f t="shared" si="3"/>
        <v>32.28</v>
      </c>
    </row>
    <row r="69" s="1" customFormat="1" ht="81.75" customHeight="1" spans="1:15">
      <c r="A69" s="8">
        <v>64</v>
      </c>
      <c r="B69" s="9" t="s">
        <v>381</v>
      </c>
      <c r="C69" s="9"/>
      <c r="D69" s="10" t="s">
        <v>382</v>
      </c>
      <c r="E69" s="10"/>
      <c r="F69" s="10" t="s">
        <v>383</v>
      </c>
      <c r="G69" s="10"/>
      <c r="H69" s="9" t="s">
        <v>38</v>
      </c>
      <c r="I69" s="24">
        <v>5</v>
      </c>
      <c r="J69" s="24"/>
      <c r="K69" s="24">
        <v>43.13</v>
      </c>
      <c r="L69" s="24">
        <v>215.65</v>
      </c>
      <c r="M69" s="18">
        <f>汇总表!$E$6</f>
        <v>0</v>
      </c>
      <c r="N69" s="22">
        <f t="shared" si="2"/>
        <v>43.13</v>
      </c>
      <c r="O69" s="23">
        <f t="shared" si="3"/>
        <v>215.65</v>
      </c>
    </row>
    <row r="70" s="1" customFormat="1" ht="81.75" customHeight="1" spans="1:15">
      <c r="A70" s="8">
        <v>65</v>
      </c>
      <c r="B70" s="9" t="s">
        <v>384</v>
      </c>
      <c r="C70" s="9"/>
      <c r="D70" s="10" t="s">
        <v>103</v>
      </c>
      <c r="E70" s="10"/>
      <c r="F70" s="10" t="s">
        <v>148</v>
      </c>
      <c r="G70" s="10"/>
      <c r="H70" s="9" t="s">
        <v>38</v>
      </c>
      <c r="I70" s="24">
        <v>53</v>
      </c>
      <c r="J70" s="24"/>
      <c r="K70" s="24">
        <v>8.78</v>
      </c>
      <c r="L70" s="24">
        <v>465.34</v>
      </c>
      <c r="M70" s="18">
        <f>汇总表!$E$6</f>
        <v>0</v>
      </c>
      <c r="N70" s="22">
        <f t="shared" si="2"/>
        <v>8.78</v>
      </c>
      <c r="O70" s="23">
        <f t="shared" si="3"/>
        <v>465.34</v>
      </c>
    </row>
    <row r="71" s="1" customFormat="1" ht="81.75" customHeight="1" spans="1:15">
      <c r="A71" s="8">
        <v>66</v>
      </c>
      <c r="B71" s="9" t="s">
        <v>385</v>
      </c>
      <c r="C71" s="9"/>
      <c r="D71" s="10" t="s">
        <v>150</v>
      </c>
      <c r="E71" s="10"/>
      <c r="F71" s="10" t="s">
        <v>151</v>
      </c>
      <c r="G71" s="10"/>
      <c r="H71" s="9" t="s">
        <v>38</v>
      </c>
      <c r="I71" s="24">
        <v>5</v>
      </c>
      <c r="J71" s="24"/>
      <c r="K71" s="24">
        <v>8.78</v>
      </c>
      <c r="L71" s="24">
        <v>43.9</v>
      </c>
      <c r="M71" s="18">
        <f>汇总表!$E$6</f>
        <v>0</v>
      </c>
      <c r="N71" s="22">
        <f t="shared" si="2"/>
        <v>8.78</v>
      </c>
      <c r="O71" s="23">
        <f t="shared" si="3"/>
        <v>43.9</v>
      </c>
    </row>
    <row r="72" s="1" customFormat="1" ht="14.25" customHeight="1" spans="1:15">
      <c r="A72" s="8"/>
      <c r="B72" s="9"/>
      <c r="C72" s="9"/>
      <c r="D72" s="10" t="s">
        <v>152</v>
      </c>
      <c r="E72" s="10"/>
      <c r="F72" s="10"/>
      <c r="G72" s="10"/>
      <c r="H72" s="11"/>
      <c r="I72" s="11"/>
      <c r="J72" s="11"/>
      <c r="K72" s="11"/>
      <c r="L72" s="11"/>
      <c r="M72" s="18"/>
      <c r="N72" s="22"/>
      <c r="O72" s="23"/>
    </row>
    <row r="73" s="1" customFormat="1" ht="149.25" customHeight="1" spans="1:15">
      <c r="A73" s="8">
        <v>1</v>
      </c>
      <c r="B73" s="9" t="s">
        <v>386</v>
      </c>
      <c r="C73" s="9"/>
      <c r="D73" s="10" t="s">
        <v>387</v>
      </c>
      <c r="E73" s="10"/>
      <c r="F73" s="10" t="s">
        <v>388</v>
      </c>
      <c r="G73" s="10"/>
      <c r="H73" s="9" t="s">
        <v>67</v>
      </c>
      <c r="I73" s="24">
        <v>1</v>
      </c>
      <c r="J73" s="24"/>
      <c r="K73" s="24">
        <v>2483.72</v>
      </c>
      <c r="L73" s="24">
        <v>2483.72</v>
      </c>
      <c r="M73" s="18">
        <f>汇总表!$E$6</f>
        <v>0</v>
      </c>
      <c r="N73" s="22">
        <f t="shared" ref="N72:N103" si="4">ROUND((1-M73/100)*K73,2)</f>
        <v>2483.72</v>
      </c>
      <c r="O73" s="23">
        <f t="shared" ref="O72:O103" si="5">ROUND(N73*I73,2)</f>
        <v>2483.72</v>
      </c>
    </row>
    <row r="74" s="1" customFormat="1" ht="149.25" customHeight="1" spans="1:15">
      <c r="A74" s="8">
        <v>2</v>
      </c>
      <c r="B74" s="9" t="s">
        <v>389</v>
      </c>
      <c r="C74" s="9"/>
      <c r="D74" s="10" t="s">
        <v>390</v>
      </c>
      <c r="E74" s="10"/>
      <c r="F74" s="10" t="s">
        <v>391</v>
      </c>
      <c r="G74" s="10"/>
      <c r="H74" s="9" t="s">
        <v>67</v>
      </c>
      <c r="I74" s="24">
        <v>1</v>
      </c>
      <c r="J74" s="24"/>
      <c r="K74" s="24">
        <v>2790.85</v>
      </c>
      <c r="L74" s="24">
        <v>2790.85</v>
      </c>
      <c r="M74" s="18">
        <f>汇总表!$E$6</f>
        <v>0</v>
      </c>
      <c r="N74" s="22">
        <f t="shared" si="4"/>
        <v>2790.85</v>
      </c>
      <c r="O74" s="23">
        <f t="shared" si="5"/>
        <v>2790.85</v>
      </c>
    </row>
    <row r="75" s="1" customFormat="1" ht="149.25" customHeight="1" spans="1:15">
      <c r="A75" s="8">
        <v>3</v>
      </c>
      <c r="B75" s="9" t="s">
        <v>392</v>
      </c>
      <c r="C75" s="9"/>
      <c r="D75" s="10" t="s">
        <v>393</v>
      </c>
      <c r="E75" s="10"/>
      <c r="F75" s="10" t="s">
        <v>394</v>
      </c>
      <c r="G75" s="10"/>
      <c r="H75" s="9" t="s">
        <v>67</v>
      </c>
      <c r="I75" s="24">
        <v>1</v>
      </c>
      <c r="J75" s="24"/>
      <c r="K75" s="24">
        <v>1613.87</v>
      </c>
      <c r="L75" s="24">
        <v>1613.87</v>
      </c>
      <c r="M75" s="18">
        <f>汇总表!$E$6</f>
        <v>0</v>
      </c>
      <c r="N75" s="22">
        <f t="shared" si="4"/>
        <v>1613.87</v>
      </c>
      <c r="O75" s="23">
        <f t="shared" si="5"/>
        <v>1613.87</v>
      </c>
    </row>
    <row r="76" s="1" customFormat="1" ht="81.75" customHeight="1" spans="1:15">
      <c r="A76" s="8">
        <v>4</v>
      </c>
      <c r="B76" s="9" t="s">
        <v>395</v>
      </c>
      <c r="C76" s="9"/>
      <c r="D76" s="10" t="s">
        <v>396</v>
      </c>
      <c r="E76" s="10"/>
      <c r="F76" s="10" t="s">
        <v>397</v>
      </c>
      <c r="G76" s="10"/>
      <c r="H76" s="9" t="s">
        <v>67</v>
      </c>
      <c r="I76" s="24">
        <v>1</v>
      </c>
      <c r="J76" s="24"/>
      <c r="K76" s="24">
        <v>372.43</v>
      </c>
      <c r="L76" s="24">
        <v>372.43</v>
      </c>
      <c r="M76" s="18">
        <f>汇总表!$E$6</f>
        <v>0</v>
      </c>
      <c r="N76" s="22">
        <f t="shared" si="4"/>
        <v>372.43</v>
      </c>
      <c r="O76" s="23">
        <f t="shared" si="5"/>
        <v>372.43</v>
      </c>
    </row>
    <row r="77" s="1" customFormat="1" ht="70.5" customHeight="1" spans="1:15">
      <c r="A77" s="8">
        <v>5</v>
      </c>
      <c r="B77" s="9" t="s">
        <v>398</v>
      </c>
      <c r="C77" s="9"/>
      <c r="D77" s="10" t="s">
        <v>399</v>
      </c>
      <c r="E77" s="10"/>
      <c r="F77" s="10" t="s">
        <v>400</v>
      </c>
      <c r="G77" s="10"/>
      <c r="H77" s="9" t="s">
        <v>67</v>
      </c>
      <c r="I77" s="24">
        <v>1</v>
      </c>
      <c r="J77" s="24"/>
      <c r="K77" s="24">
        <v>392.25</v>
      </c>
      <c r="L77" s="24">
        <v>392.25</v>
      </c>
      <c r="M77" s="18">
        <f>汇总表!$E$6</f>
        <v>0</v>
      </c>
      <c r="N77" s="22">
        <f t="shared" si="4"/>
        <v>392.25</v>
      </c>
      <c r="O77" s="23">
        <f t="shared" si="5"/>
        <v>392.25</v>
      </c>
    </row>
    <row r="78" s="1" customFormat="1" ht="81.75" customHeight="1" spans="1:15">
      <c r="A78" s="8">
        <v>6</v>
      </c>
      <c r="B78" s="9" t="s">
        <v>401</v>
      </c>
      <c r="C78" s="9"/>
      <c r="D78" s="10" t="s">
        <v>402</v>
      </c>
      <c r="E78" s="10"/>
      <c r="F78" s="10" t="s">
        <v>403</v>
      </c>
      <c r="G78" s="10"/>
      <c r="H78" s="9" t="s">
        <v>67</v>
      </c>
      <c r="I78" s="24">
        <v>3</v>
      </c>
      <c r="J78" s="24"/>
      <c r="K78" s="24">
        <v>392.25</v>
      </c>
      <c r="L78" s="24">
        <v>1176.75</v>
      </c>
      <c r="M78" s="18">
        <f>汇总表!$E$6</f>
        <v>0</v>
      </c>
      <c r="N78" s="22">
        <f t="shared" si="4"/>
        <v>392.25</v>
      </c>
      <c r="O78" s="23">
        <f t="shared" si="5"/>
        <v>1176.75</v>
      </c>
    </row>
    <row r="79" s="1" customFormat="1" ht="81.75" customHeight="1" spans="1:15">
      <c r="A79" s="8">
        <v>7</v>
      </c>
      <c r="B79" s="9" t="s">
        <v>404</v>
      </c>
      <c r="C79" s="9"/>
      <c r="D79" s="10" t="s">
        <v>160</v>
      </c>
      <c r="E79" s="10"/>
      <c r="F79" s="10" t="s">
        <v>161</v>
      </c>
      <c r="G79" s="10"/>
      <c r="H79" s="9" t="s">
        <v>162</v>
      </c>
      <c r="I79" s="24">
        <v>2.8</v>
      </c>
      <c r="J79" s="24"/>
      <c r="K79" s="24">
        <v>335.29</v>
      </c>
      <c r="L79" s="24">
        <v>938.81</v>
      </c>
      <c r="M79" s="18">
        <f>汇总表!$E$6</f>
        <v>0</v>
      </c>
      <c r="N79" s="22">
        <f t="shared" si="4"/>
        <v>335.29</v>
      </c>
      <c r="O79" s="23">
        <f t="shared" si="5"/>
        <v>938.81</v>
      </c>
    </row>
    <row r="80" s="1" customFormat="1" ht="115.5" customHeight="1" spans="1:15">
      <c r="A80" s="8">
        <v>8</v>
      </c>
      <c r="B80" s="9" t="s">
        <v>405</v>
      </c>
      <c r="C80" s="9"/>
      <c r="D80" s="10" t="s">
        <v>164</v>
      </c>
      <c r="E80" s="10"/>
      <c r="F80" s="10" t="s">
        <v>165</v>
      </c>
      <c r="G80" s="10"/>
      <c r="H80" s="9" t="s">
        <v>162</v>
      </c>
      <c r="I80" s="24">
        <v>15.01</v>
      </c>
      <c r="J80" s="24"/>
      <c r="K80" s="24">
        <v>186.41</v>
      </c>
      <c r="L80" s="24">
        <v>2798.01</v>
      </c>
      <c r="M80" s="18">
        <f>汇总表!$E$6</f>
        <v>0</v>
      </c>
      <c r="N80" s="22">
        <f t="shared" si="4"/>
        <v>186.41</v>
      </c>
      <c r="O80" s="23">
        <f t="shared" si="5"/>
        <v>2798.01</v>
      </c>
    </row>
    <row r="81" s="1" customFormat="1" ht="115.5" customHeight="1" spans="1:15">
      <c r="A81" s="8">
        <v>9</v>
      </c>
      <c r="B81" s="9" t="s">
        <v>406</v>
      </c>
      <c r="C81" s="9"/>
      <c r="D81" s="10" t="s">
        <v>407</v>
      </c>
      <c r="E81" s="10"/>
      <c r="F81" s="10" t="s">
        <v>408</v>
      </c>
      <c r="G81" s="10"/>
      <c r="H81" s="9" t="s">
        <v>162</v>
      </c>
      <c r="I81" s="24">
        <v>31.11</v>
      </c>
      <c r="J81" s="24"/>
      <c r="K81" s="24">
        <v>145.74</v>
      </c>
      <c r="L81" s="24">
        <v>4533.97</v>
      </c>
      <c r="M81" s="18">
        <f>汇总表!$E$6</f>
        <v>0</v>
      </c>
      <c r="N81" s="22">
        <f t="shared" si="4"/>
        <v>145.74</v>
      </c>
      <c r="O81" s="23">
        <f t="shared" si="5"/>
        <v>4533.97</v>
      </c>
    </row>
    <row r="82" s="1" customFormat="1" ht="115.5" customHeight="1" spans="1:15">
      <c r="A82" s="8">
        <v>10</v>
      </c>
      <c r="B82" s="9" t="s">
        <v>409</v>
      </c>
      <c r="C82" s="9"/>
      <c r="D82" s="10" t="s">
        <v>167</v>
      </c>
      <c r="E82" s="10"/>
      <c r="F82" s="10" t="s">
        <v>168</v>
      </c>
      <c r="G82" s="10"/>
      <c r="H82" s="9" t="s">
        <v>162</v>
      </c>
      <c r="I82" s="24">
        <v>166.68</v>
      </c>
      <c r="J82" s="24"/>
      <c r="K82" s="24">
        <v>129.33</v>
      </c>
      <c r="L82" s="24">
        <v>21556.72</v>
      </c>
      <c r="M82" s="18">
        <f>汇总表!$E$6</f>
        <v>0</v>
      </c>
      <c r="N82" s="22">
        <f t="shared" si="4"/>
        <v>129.33</v>
      </c>
      <c r="O82" s="23">
        <f t="shared" si="5"/>
        <v>21556.72</v>
      </c>
    </row>
    <row r="83" s="1" customFormat="1" ht="115.5" customHeight="1" spans="1:15">
      <c r="A83" s="8">
        <v>11</v>
      </c>
      <c r="B83" s="9" t="s">
        <v>410</v>
      </c>
      <c r="C83" s="9"/>
      <c r="D83" s="10" t="s">
        <v>411</v>
      </c>
      <c r="E83" s="10"/>
      <c r="F83" s="10" t="s">
        <v>412</v>
      </c>
      <c r="G83" s="10"/>
      <c r="H83" s="9" t="s">
        <v>162</v>
      </c>
      <c r="I83" s="24">
        <v>3.19</v>
      </c>
      <c r="J83" s="24"/>
      <c r="K83" s="24">
        <v>167.97</v>
      </c>
      <c r="L83" s="24">
        <v>535.82</v>
      </c>
      <c r="M83" s="18">
        <f>汇总表!$E$6</f>
        <v>0</v>
      </c>
      <c r="N83" s="22">
        <f t="shared" si="4"/>
        <v>167.97</v>
      </c>
      <c r="O83" s="23">
        <f t="shared" si="5"/>
        <v>535.82</v>
      </c>
    </row>
    <row r="84" s="1" customFormat="1" ht="81.75" customHeight="1" spans="1:15">
      <c r="A84" s="8">
        <v>12</v>
      </c>
      <c r="B84" s="9" t="s">
        <v>413</v>
      </c>
      <c r="C84" s="9"/>
      <c r="D84" s="10" t="s">
        <v>414</v>
      </c>
      <c r="E84" s="10"/>
      <c r="F84" s="10" t="s">
        <v>415</v>
      </c>
      <c r="G84" s="10"/>
      <c r="H84" s="9" t="s">
        <v>38</v>
      </c>
      <c r="I84" s="24">
        <v>1</v>
      </c>
      <c r="J84" s="24"/>
      <c r="K84" s="24">
        <v>329.54</v>
      </c>
      <c r="L84" s="24">
        <v>329.54</v>
      </c>
      <c r="M84" s="18">
        <f>汇总表!$E$6</f>
        <v>0</v>
      </c>
      <c r="N84" s="22">
        <f t="shared" si="4"/>
        <v>329.54</v>
      </c>
      <c r="O84" s="23">
        <f t="shared" si="5"/>
        <v>329.54</v>
      </c>
    </row>
    <row r="85" s="1" customFormat="1" ht="70.5" customHeight="1" spans="1:15">
      <c r="A85" s="8">
        <v>13</v>
      </c>
      <c r="B85" s="9" t="s">
        <v>416</v>
      </c>
      <c r="C85" s="9"/>
      <c r="D85" s="10" t="s">
        <v>417</v>
      </c>
      <c r="E85" s="10"/>
      <c r="F85" s="10" t="s">
        <v>418</v>
      </c>
      <c r="G85" s="10"/>
      <c r="H85" s="9" t="s">
        <v>38</v>
      </c>
      <c r="I85" s="24">
        <v>1</v>
      </c>
      <c r="J85" s="24"/>
      <c r="K85" s="24">
        <v>59.95</v>
      </c>
      <c r="L85" s="24">
        <v>59.95</v>
      </c>
      <c r="M85" s="18">
        <f>汇总表!$E$6</f>
        <v>0</v>
      </c>
      <c r="N85" s="22">
        <f t="shared" si="4"/>
        <v>59.95</v>
      </c>
      <c r="O85" s="23">
        <f t="shared" si="5"/>
        <v>59.95</v>
      </c>
    </row>
    <row r="86" s="1" customFormat="1" ht="70.5" customHeight="1" spans="1:15">
      <c r="A86" s="8">
        <v>14</v>
      </c>
      <c r="B86" s="9" t="s">
        <v>419</v>
      </c>
      <c r="C86" s="9"/>
      <c r="D86" s="10" t="s">
        <v>420</v>
      </c>
      <c r="E86" s="10"/>
      <c r="F86" s="10" t="s">
        <v>421</v>
      </c>
      <c r="G86" s="10"/>
      <c r="H86" s="9" t="s">
        <v>38</v>
      </c>
      <c r="I86" s="24">
        <v>12</v>
      </c>
      <c r="J86" s="24"/>
      <c r="K86" s="24">
        <v>69.39</v>
      </c>
      <c r="L86" s="24">
        <v>832.68</v>
      </c>
      <c r="M86" s="18">
        <f>汇总表!$E$6</f>
        <v>0</v>
      </c>
      <c r="N86" s="22">
        <f t="shared" si="4"/>
        <v>69.39</v>
      </c>
      <c r="O86" s="23">
        <f t="shared" si="5"/>
        <v>832.68</v>
      </c>
    </row>
    <row r="87" s="1" customFormat="1" ht="70.5" customHeight="1" spans="1:15">
      <c r="A87" s="8">
        <v>15</v>
      </c>
      <c r="B87" s="9" t="s">
        <v>422</v>
      </c>
      <c r="C87" s="9"/>
      <c r="D87" s="10" t="s">
        <v>423</v>
      </c>
      <c r="E87" s="10"/>
      <c r="F87" s="10" t="s">
        <v>424</v>
      </c>
      <c r="G87" s="10"/>
      <c r="H87" s="9" t="s">
        <v>38</v>
      </c>
      <c r="I87" s="24">
        <v>6</v>
      </c>
      <c r="J87" s="24"/>
      <c r="K87" s="24">
        <v>105.4</v>
      </c>
      <c r="L87" s="24">
        <v>632.4</v>
      </c>
      <c r="M87" s="18">
        <f>汇总表!$E$6</f>
        <v>0</v>
      </c>
      <c r="N87" s="22">
        <f t="shared" si="4"/>
        <v>105.4</v>
      </c>
      <c r="O87" s="23">
        <f t="shared" si="5"/>
        <v>632.4</v>
      </c>
    </row>
    <row r="88" s="1" customFormat="1" ht="70.5" customHeight="1" spans="1:15">
      <c r="A88" s="8">
        <v>16</v>
      </c>
      <c r="B88" s="9" t="s">
        <v>425</v>
      </c>
      <c r="C88" s="9"/>
      <c r="D88" s="10" t="s">
        <v>426</v>
      </c>
      <c r="E88" s="10"/>
      <c r="F88" s="10" t="s">
        <v>427</v>
      </c>
      <c r="G88" s="10"/>
      <c r="H88" s="9" t="s">
        <v>38</v>
      </c>
      <c r="I88" s="24">
        <v>2</v>
      </c>
      <c r="J88" s="24"/>
      <c r="K88" s="24">
        <v>118.31</v>
      </c>
      <c r="L88" s="24">
        <v>236.62</v>
      </c>
      <c r="M88" s="18">
        <f>汇总表!$E$6</f>
        <v>0</v>
      </c>
      <c r="N88" s="22">
        <f t="shared" si="4"/>
        <v>118.31</v>
      </c>
      <c r="O88" s="23">
        <f t="shared" si="5"/>
        <v>236.62</v>
      </c>
    </row>
    <row r="89" s="1" customFormat="1" ht="70.5" customHeight="1" spans="1:15">
      <c r="A89" s="8">
        <v>17</v>
      </c>
      <c r="B89" s="9" t="s">
        <v>428</v>
      </c>
      <c r="C89" s="9"/>
      <c r="D89" s="10" t="s">
        <v>429</v>
      </c>
      <c r="E89" s="10"/>
      <c r="F89" s="10" t="s">
        <v>430</v>
      </c>
      <c r="G89" s="10"/>
      <c r="H89" s="9" t="s">
        <v>38</v>
      </c>
      <c r="I89" s="24">
        <v>1</v>
      </c>
      <c r="J89" s="24"/>
      <c r="K89" s="24">
        <v>58.71</v>
      </c>
      <c r="L89" s="24">
        <v>58.71</v>
      </c>
      <c r="M89" s="18">
        <f>汇总表!$E$6</f>
        <v>0</v>
      </c>
      <c r="N89" s="22">
        <f t="shared" si="4"/>
        <v>58.71</v>
      </c>
      <c r="O89" s="23">
        <f t="shared" si="5"/>
        <v>58.71</v>
      </c>
    </row>
    <row r="90" s="1" customFormat="1" ht="70.5" customHeight="1" spans="1:15">
      <c r="A90" s="8">
        <v>18</v>
      </c>
      <c r="B90" s="9" t="s">
        <v>431</v>
      </c>
      <c r="C90" s="9"/>
      <c r="D90" s="10" t="s">
        <v>432</v>
      </c>
      <c r="E90" s="10"/>
      <c r="F90" s="10" t="s">
        <v>433</v>
      </c>
      <c r="G90" s="10"/>
      <c r="H90" s="9" t="s">
        <v>38</v>
      </c>
      <c r="I90" s="24">
        <v>1</v>
      </c>
      <c r="J90" s="24"/>
      <c r="K90" s="24">
        <v>260.69</v>
      </c>
      <c r="L90" s="24">
        <v>260.69</v>
      </c>
      <c r="M90" s="18">
        <f>汇总表!$E$6</f>
        <v>0</v>
      </c>
      <c r="N90" s="22">
        <f t="shared" si="4"/>
        <v>260.69</v>
      </c>
      <c r="O90" s="23">
        <f t="shared" si="5"/>
        <v>260.69</v>
      </c>
    </row>
    <row r="91" s="1" customFormat="1" ht="70.5" customHeight="1" spans="1:15">
      <c r="A91" s="8">
        <v>19</v>
      </c>
      <c r="B91" s="9" t="s">
        <v>434</v>
      </c>
      <c r="C91" s="9"/>
      <c r="D91" s="10" t="s">
        <v>435</v>
      </c>
      <c r="E91" s="10"/>
      <c r="F91" s="10" t="s">
        <v>436</v>
      </c>
      <c r="G91" s="10"/>
      <c r="H91" s="9" t="s">
        <v>38</v>
      </c>
      <c r="I91" s="24">
        <v>1</v>
      </c>
      <c r="J91" s="24"/>
      <c r="K91" s="24">
        <v>301.27</v>
      </c>
      <c r="L91" s="24">
        <v>301.27</v>
      </c>
      <c r="M91" s="18">
        <f>汇总表!$E$6</f>
        <v>0</v>
      </c>
      <c r="N91" s="22">
        <f t="shared" si="4"/>
        <v>301.27</v>
      </c>
      <c r="O91" s="23">
        <f t="shared" si="5"/>
        <v>301.27</v>
      </c>
    </row>
    <row r="92" s="1" customFormat="1" ht="70.5" customHeight="1" spans="1:15">
      <c r="A92" s="8">
        <v>20</v>
      </c>
      <c r="B92" s="9" t="s">
        <v>437</v>
      </c>
      <c r="C92" s="9"/>
      <c r="D92" s="10" t="s">
        <v>438</v>
      </c>
      <c r="E92" s="10"/>
      <c r="F92" s="10" t="s">
        <v>439</v>
      </c>
      <c r="G92" s="10"/>
      <c r="H92" s="9" t="s">
        <v>38</v>
      </c>
      <c r="I92" s="24">
        <v>1</v>
      </c>
      <c r="J92" s="24"/>
      <c r="K92" s="24">
        <v>341.96</v>
      </c>
      <c r="L92" s="24">
        <v>341.96</v>
      </c>
      <c r="M92" s="18">
        <f>汇总表!$E$6</f>
        <v>0</v>
      </c>
      <c r="N92" s="22">
        <f t="shared" si="4"/>
        <v>341.96</v>
      </c>
      <c r="O92" s="23">
        <f t="shared" si="5"/>
        <v>341.96</v>
      </c>
    </row>
    <row r="93" s="1" customFormat="1" ht="14.25" customHeight="1" spans="1:15">
      <c r="A93" s="8"/>
      <c r="B93" s="9"/>
      <c r="C93" s="9"/>
      <c r="D93" s="10" t="s">
        <v>190</v>
      </c>
      <c r="E93" s="10"/>
      <c r="F93" s="10"/>
      <c r="G93" s="10"/>
      <c r="H93" s="11"/>
      <c r="I93" s="11"/>
      <c r="J93" s="11"/>
      <c r="K93" s="11"/>
      <c r="L93" s="11"/>
      <c r="M93" s="18"/>
      <c r="N93" s="22"/>
      <c r="O93" s="23"/>
    </row>
    <row r="94" s="1" customFormat="1" ht="93" customHeight="1" spans="1:15">
      <c r="A94" s="8">
        <v>1</v>
      </c>
      <c r="B94" s="9" t="s">
        <v>440</v>
      </c>
      <c r="C94" s="9"/>
      <c r="D94" s="10" t="s">
        <v>441</v>
      </c>
      <c r="E94" s="10"/>
      <c r="F94" s="10" t="s">
        <v>442</v>
      </c>
      <c r="G94" s="10"/>
      <c r="H94" s="9" t="s">
        <v>77</v>
      </c>
      <c r="I94" s="24">
        <v>9.24</v>
      </c>
      <c r="J94" s="24"/>
      <c r="K94" s="24">
        <v>19.63</v>
      </c>
      <c r="L94" s="24">
        <v>181.38</v>
      </c>
      <c r="M94" s="18">
        <f>汇总表!$E$6</f>
        <v>0</v>
      </c>
      <c r="N94" s="22">
        <f t="shared" si="4"/>
        <v>19.63</v>
      </c>
      <c r="O94" s="23">
        <f t="shared" si="5"/>
        <v>181.38</v>
      </c>
    </row>
    <row r="95" s="1" customFormat="1" ht="93" customHeight="1" spans="1:15">
      <c r="A95" s="8">
        <v>2</v>
      </c>
      <c r="B95" s="9" t="s">
        <v>443</v>
      </c>
      <c r="C95" s="9"/>
      <c r="D95" s="10" t="s">
        <v>192</v>
      </c>
      <c r="E95" s="10"/>
      <c r="F95" s="10" t="s">
        <v>193</v>
      </c>
      <c r="G95" s="10"/>
      <c r="H95" s="9" t="s">
        <v>77</v>
      </c>
      <c r="I95" s="24">
        <v>70.81</v>
      </c>
      <c r="J95" s="24"/>
      <c r="K95" s="24">
        <v>23.66</v>
      </c>
      <c r="L95" s="24">
        <v>1675.36</v>
      </c>
      <c r="M95" s="18">
        <f>汇总表!$E$6</f>
        <v>0</v>
      </c>
      <c r="N95" s="22">
        <f t="shared" si="4"/>
        <v>23.66</v>
      </c>
      <c r="O95" s="23">
        <f t="shared" si="5"/>
        <v>1675.36</v>
      </c>
    </row>
    <row r="96" s="1" customFormat="1" ht="93" customHeight="1" spans="1:15">
      <c r="A96" s="8">
        <v>3</v>
      </c>
      <c r="B96" s="9" t="s">
        <v>444</v>
      </c>
      <c r="C96" s="9"/>
      <c r="D96" s="10" t="s">
        <v>195</v>
      </c>
      <c r="E96" s="10"/>
      <c r="F96" s="10" t="s">
        <v>196</v>
      </c>
      <c r="G96" s="10"/>
      <c r="H96" s="9" t="s">
        <v>77</v>
      </c>
      <c r="I96" s="24">
        <v>51.05</v>
      </c>
      <c r="J96" s="24"/>
      <c r="K96" s="24">
        <v>18.5</v>
      </c>
      <c r="L96" s="24">
        <v>944.43</v>
      </c>
      <c r="M96" s="18">
        <f>汇总表!$E$6</f>
        <v>0</v>
      </c>
      <c r="N96" s="22">
        <f t="shared" si="4"/>
        <v>18.5</v>
      </c>
      <c r="O96" s="23">
        <f t="shared" si="5"/>
        <v>944.43</v>
      </c>
    </row>
    <row r="97" s="1" customFormat="1" ht="93" customHeight="1" spans="1:15">
      <c r="A97" s="8">
        <v>4</v>
      </c>
      <c r="B97" s="9" t="s">
        <v>445</v>
      </c>
      <c r="C97" s="9"/>
      <c r="D97" s="10" t="s">
        <v>446</v>
      </c>
      <c r="E97" s="10"/>
      <c r="F97" s="10" t="s">
        <v>447</v>
      </c>
      <c r="G97" s="10"/>
      <c r="H97" s="9" t="s">
        <v>77</v>
      </c>
      <c r="I97" s="24">
        <v>85.23</v>
      </c>
      <c r="J97" s="24"/>
      <c r="K97" s="24">
        <v>15.71</v>
      </c>
      <c r="L97" s="24">
        <v>1338.96</v>
      </c>
      <c r="M97" s="18">
        <f>汇总表!$E$6</f>
        <v>0</v>
      </c>
      <c r="N97" s="22">
        <f t="shared" si="4"/>
        <v>15.71</v>
      </c>
      <c r="O97" s="23">
        <f t="shared" si="5"/>
        <v>1338.96</v>
      </c>
    </row>
    <row r="98" s="1" customFormat="1" ht="93" customHeight="1" spans="1:15">
      <c r="A98" s="8">
        <v>5</v>
      </c>
      <c r="B98" s="9" t="s">
        <v>448</v>
      </c>
      <c r="C98" s="9"/>
      <c r="D98" s="10" t="s">
        <v>198</v>
      </c>
      <c r="E98" s="10"/>
      <c r="F98" s="10" t="s">
        <v>199</v>
      </c>
      <c r="G98" s="10"/>
      <c r="H98" s="9" t="s">
        <v>77</v>
      </c>
      <c r="I98" s="24">
        <v>28.03</v>
      </c>
      <c r="J98" s="24"/>
      <c r="K98" s="24">
        <v>16.14</v>
      </c>
      <c r="L98" s="24">
        <v>452.4</v>
      </c>
      <c r="M98" s="18">
        <f>汇总表!$E$6</f>
        <v>0</v>
      </c>
      <c r="N98" s="22">
        <f t="shared" si="4"/>
        <v>16.14</v>
      </c>
      <c r="O98" s="23">
        <f t="shared" si="5"/>
        <v>452.4</v>
      </c>
    </row>
    <row r="99" s="1" customFormat="1" ht="93" customHeight="1" spans="1:15">
      <c r="A99" s="8">
        <v>6</v>
      </c>
      <c r="B99" s="9" t="s">
        <v>449</v>
      </c>
      <c r="C99" s="9"/>
      <c r="D99" s="10" t="s">
        <v>450</v>
      </c>
      <c r="E99" s="10"/>
      <c r="F99" s="10" t="s">
        <v>451</v>
      </c>
      <c r="G99" s="10"/>
      <c r="H99" s="9" t="s">
        <v>77</v>
      </c>
      <c r="I99" s="24">
        <v>28.67</v>
      </c>
      <c r="J99" s="24"/>
      <c r="K99" s="24">
        <v>20.5</v>
      </c>
      <c r="L99" s="24">
        <v>587.74</v>
      </c>
      <c r="M99" s="18">
        <f>汇总表!$E$6</f>
        <v>0</v>
      </c>
      <c r="N99" s="22">
        <f t="shared" si="4"/>
        <v>20.5</v>
      </c>
      <c r="O99" s="23">
        <f t="shared" si="5"/>
        <v>587.74</v>
      </c>
    </row>
    <row r="100" s="1" customFormat="1" ht="93" customHeight="1" spans="1:15">
      <c r="A100" s="8">
        <v>7</v>
      </c>
      <c r="B100" s="9" t="s">
        <v>452</v>
      </c>
      <c r="C100" s="9"/>
      <c r="D100" s="10" t="s">
        <v>201</v>
      </c>
      <c r="E100" s="10"/>
      <c r="F100" s="10" t="s">
        <v>202</v>
      </c>
      <c r="G100" s="10"/>
      <c r="H100" s="9" t="s">
        <v>77</v>
      </c>
      <c r="I100" s="24">
        <v>91.54</v>
      </c>
      <c r="J100" s="24"/>
      <c r="K100" s="24">
        <v>8.98</v>
      </c>
      <c r="L100" s="24">
        <v>822.03</v>
      </c>
      <c r="M100" s="18">
        <f>汇总表!$E$6</f>
        <v>0</v>
      </c>
      <c r="N100" s="22">
        <f t="shared" si="4"/>
        <v>8.98</v>
      </c>
      <c r="O100" s="23">
        <f t="shared" si="5"/>
        <v>822.03</v>
      </c>
    </row>
    <row r="101" s="1" customFormat="1" ht="81.75" customHeight="1" spans="1:15">
      <c r="A101" s="8">
        <v>8</v>
      </c>
      <c r="B101" s="9" t="s">
        <v>453</v>
      </c>
      <c r="C101" s="9"/>
      <c r="D101" s="10" t="s">
        <v>454</v>
      </c>
      <c r="E101" s="10"/>
      <c r="F101" s="10" t="s">
        <v>455</v>
      </c>
      <c r="G101" s="10"/>
      <c r="H101" s="9" t="s">
        <v>38</v>
      </c>
      <c r="I101" s="24">
        <v>4</v>
      </c>
      <c r="J101" s="24"/>
      <c r="K101" s="24">
        <v>98.52</v>
      </c>
      <c r="L101" s="24">
        <v>394.08</v>
      </c>
      <c r="M101" s="18">
        <f>汇总表!$E$6</f>
        <v>0</v>
      </c>
      <c r="N101" s="22">
        <f t="shared" si="4"/>
        <v>98.52</v>
      </c>
      <c r="O101" s="23">
        <f t="shared" si="5"/>
        <v>394.08</v>
      </c>
    </row>
    <row r="102" s="1" customFormat="1" ht="14.25" customHeight="1" spans="1:15">
      <c r="A102" s="8"/>
      <c r="B102" s="9"/>
      <c r="C102" s="9"/>
      <c r="D102" s="10" t="s">
        <v>456</v>
      </c>
      <c r="E102" s="10"/>
      <c r="F102" s="10"/>
      <c r="G102" s="10"/>
      <c r="H102" s="11"/>
      <c r="I102" s="11"/>
      <c r="J102" s="11"/>
      <c r="K102" s="11"/>
      <c r="L102" s="11"/>
      <c r="M102" s="18"/>
      <c r="N102" s="22"/>
      <c r="O102" s="23"/>
    </row>
    <row r="103" s="1" customFormat="1" ht="160.5" customHeight="1" spans="1:15">
      <c r="A103" s="8">
        <v>1</v>
      </c>
      <c r="B103" s="9" t="s">
        <v>457</v>
      </c>
      <c r="C103" s="9"/>
      <c r="D103" s="10" t="s">
        <v>458</v>
      </c>
      <c r="E103" s="10"/>
      <c r="F103" s="10" t="s">
        <v>459</v>
      </c>
      <c r="G103" s="10"/>
      <c r="H103" s="9" t="s">
        <v>77</v>
      </c>
      <c r="I103" s="24">
        <v>78.53</v>
      </c>
      <c r="J103" s="24"/>
      <c r="K103" s="24">
        <v>73.57</v>
      </c>
      <c r="L103" s="24">
        <v>5777.45</v>
      </c>
      <c r="M103" s="18">
        <f>汇总表!$E$6</f>
        <v>0</v>
      </c>
      <c r="N103" s="22">
        <f t="shared" si="4"/>
        <v>73.57</v>
      </c>
      <c r="O103" s="23">
        <f t="shared" si="5"/>
        <v>5777.45</v>
      </c>
    </row>
    <row r="104" s="1" customFormat="1" ht="149.25" customHeight="1" spans="1:15">
      <c r="A104" s="8">
        <v>2</v>
      </c>
      <c r="B104" s="9" t="s">
        <v>460</v>
      </c>
      <c r="C104" s="9"/>
      <c r="D104" s="10" t="s">
        <v>461</v>
      </c>
      <c r="E104" s="10"/>
      <c r="F104" s="10" t="s">
        <v>462</v>
      </c>
      <c r="G104" s="10"/>
      <c r="H104" s="9" t="s">
        <v>77</v>
      </c>
      <c r="I104" s="24">
        <v>5</v>
      </c>
      <c r="J104" s="24"/>
      <c r="K104" s="24">
        <v>90.96</v>
      </c>
      <c r="L104" s="24">
        <v>454.8</v>
      </c>
      <c r="M104" s="18">
        <f>汇总表!$E$6</f>
        <v>0</v>
      </c>
      <c r="N104" s="22">
        <f t="shared" ref="N104:N135" si="6">ROUND((1-M104/100)*K104,2)</f>
        <v>90.96</v>
      </c>
      <c r="O104" s="23">
        <f t="shared" ref="O104:O135" si="7">ROUND(N104*I104,2)</f>
        <v>454.8</v>
      </c>
    </row>
    <row r="105" s="1" customFormat="1" ht="149.25" customHeight="1" spans="1:15">
      <c r="A105" s="8">
        <v>3</v>
      </c>
      <c r="B105" s="9" t="s">
        <v>463</v>
      </c>
      <c r="C105" s="9"/>
      <c r="D105" s="10" t="s">
        <v>464</v>
      </c>
      <c r="E105" s="10"/>
      <c r="F105" s="10" t="s">
        <v>462</v>
      </c>
      <c r="G105" s="10"/>
      <c r="H105" s="9" t="s">
        <v>77</v>
      </c>
      <c r="I105" s="24">
        <v>215.28</v>
      </c>
      <c r="J105" s="24"/>
      <c r="K105" s="24">
        <v>141.21</v>
      </c>
      <c r="L105" s="24">
        <v>30399.69</v>
      </c>
      <c r="M105" s="18">
        <f>汇总表!$E$6</f>
        <v>0</v>
      </c>
      <c r="N105" s="22">
        <f t="shared" si="6"/>
        <v>141.21</v>
      </c>
      <c r="O105" s="23">
        <f t="shared" si="7"/>
        <v>30399.69</v>
      </c>
    </row>
    <row r="106" s="1" customFormat="1" ht="93" customHeight="1" spans="1:15">
      <c r="A106" s="8">
        <v>4</v>
      </c>
      <c r="B106" s="9" t="s">
        <v>465</v>
      </c>
      <c r="C106" s="9"/>
      <c r="D106" s="10" t="s">
        <v>466</v>
      </c>
      <c r="E106" s="10"/>
      <c r="F106" s="10" t="s">
        <v>467</v>
      </c>
      <c r="G106" s="10"/>
      <c r="H106" s="9" t="s">
        <v>38</v>
      </c>
      <c r="I106" s="24">
        <v>1</v>
      </c>
      <c r="J106" s="24"/>
      <c r="K106" s="24">
        <v>189.9</v>
      </c>
      <c r="L106" s="24">
        <v>189.9</v>
      </c>
      <c r="M106" s="18">
        <f>汇总表!$E$6</f>
        <v>0</v>
      </c>
      <c r="N106" s="22">
        <f t="shared" si="6"/>
        <v>189.9</v>
      </c>
      <c r="O106" s="23">
        <f t="shared" si="7"/>
        <v>189.9</v>
      </c>
    </row>
    <row r="107" s="1" customFormat="1" ht="93" customHeight="1" spans="1:15">
      <c r="A107" s="8">
        <v>5</v>
      </c>
      <c r="B107" s="9" t="s">
        <v>468</v>
      </c>
      <c r="C107" s="9"/>
      <c r="D107" s="10" t="s">
        <v>469</v>
      </c>
      <c r="E107" s="10"/>
      <c r="F107" s="10" t="s">
        <v>470</v>
      </c>
      <c r="G107" s="10"/>
      <c r="H107" s="9" t="s">
        <v>38</v>
      </c>
      <c r="I107" s="24">
        <v>1</v>
      </c>
      <c r="J107" s="24"/>
      <c r="K107" s="24">
        <v>362.26</v>
      </c>
      <c r="L107" s="24">
        <v>362.26</v>
      </c>
      <c r="M107" s="18">
        <f>汇总表!$E$6</f>
        <v>0</v>
      </c>
      <c r="N107" s="22">
        <f t="shared" si="6"/>
        <v>362.26</v>
      </c>
      <c r="O107" s="23">
        <f t="shared" si="7"/>
        <v>362.26</v>
      </c>
    </row>
    <row r="108" s="1" customFormat="1" ht="93" customHeight="1" spans="1:15">
      <c r="A108" s="8">
        <v>6</v>
      </c>
      <c r="B108" s="9" t="s">
        <v>471</v>
      </c>
      <c r="C108" s="9"/>
      <c r="D108" s="10" t="s">
        <v>472</v>
      </c>
      <c r="E108" s="10"/>
      <c r="F108" s="10" t="s">
        <v>473</v>
      </c>
      <c r="G108" s="10"/>
      <c r="H108" s="9" t="s">
        <v>38</v>
      </c>
      <c r="I108" s="24">
        <v>7</v>
      </c>
      <c r="J108" s="24"/>
      <c r="K108" s="24">
        <v>517.47</v>
      </c>
      <c r="L108" s="24">
        <v>3622.29</v>
      </c>
      <c r="M108" s="18">
        <f>汇总表!$E$6</f>
        <v>0</v>
      </c>
      <c r="N108" s="22">
        <f t="shared" si="6"/>
        <v>517.47</v>
      </c>
      <c r="O108" s="23">
        <f t="shared" si="7"/>
        <v>3622.29</v>
      </c>
    </row>
    <row r="109" s="1" customFormat="1" ht="93" customHeight="1" spans="1:15">
      <c r="A109" s="8">
        <v>7</v>
      </c>
      <c r="B109" s="9" t="s">
        <v>474</v>
      </c>
      <c r="C109" s="9"/>
      <c r="D109" s="10" t="s">
        <v>475</v>
      </c>
      <c r="E109" s="10"/>
      <c r="F109" s="10" t="s">
        <v>476</v>
      </c>
      <c r="G109" s="10"/>
      <c r="H109" s="9" t="s">
        <v>38</v>
      </c>
      <c r="I109" s="24">
        <v>1</v>
      </c>
      <c r="J109" s="24"/>
      <c r="K109" s="24">
        <v>1197.54</v>
      </c>
      <c r="L109" s="24">
        <v>1197.54</v>
      </c>
      <c r="M109" s="18">
        <f>汇总表!$E$6</f>
        <v>0</v>
      </c>
      <c r="N109" s="22">
        <f t="shared" si="6"/>
        <v>1197.54</v>
      </c>
      <c r="O109" s="23">
        <f t="shared" si="7"/>
        <v>1197.54</v>
      </c>
    </row>
    <row r="110" s="1" customFormat="1" ht="93" customHeight="1" spans="1:15">
      <c r="A110" s="8">
        <v>8</v>
      </c>
      <c r="B110" s="9" t="s">
        <v>477</v>
      </c>
      <c r="C110" s="9"/>
      <c r="D110" s="10" t="s">
        <v>478</v>
      </c>
      <c r="E110" s="10"/>
      <c r="F110" s="10" t="s">
        <v>476</v>
      </c>
      <c r="G110" s="10"/>
      <c r="H110" s="9" t="s">
        <v>38</v>
      </c>
      <c r="I110" s="24">
        <v>1</v>
      </c>
      <c r="J110" s="24"/>
      <c r="K110" s="24">
        <v>609.94</v>
      </c>
      <c r="L110" s="24">
        <v>609.94</v>
      </c>
      <c r="M110" s="18">
        <f>汇总表!$E$6</f>
        <v>0</v>
      </c>
      <c r="N110" s="22">
        <f t="shared" si="6"/>
        <v>609.94</v>
      </c>
      <c r="O110" s="23">
        <f t="shared" si="7"/>
        <v>609.94</v>
      </c>
    </row>
    <row r="111" s="1" customFormat="1" ht="93" customHeight="1" spans="1:15">
      <c r="A111" s="8">
        <v>9</v>
      </c>
      <c r="B111" s="9" t="s">
        <v>479</v>
      </c>
      <c r="C111" s="9"/>
      <c r="D111" s="10" t="s">
        <v>480</v>
      </c>
      <c r="E111" s="10"/>
      <c r="F111" s="10" t="s">
        <v>481</v>
      </c>
      <c r="G111" s="10"/>
      <c r="H111" s="9" t="s">
        <v>38</v>
      </c>
      <c r="I111" s="24">
        <v>1</v>
      </c>
      <c r="J111" s="24"/>
      <c r="K111" s="24">
        <v>86.99</v>
      </c>
      <c r="L111" s="24">
        <v>86.99</v>
      </c>
      <c r="M111" s="18">
        <f>汇总表!$E$6</f>
        <v>0</v>
      </c>
      <c r="N111" s="22">
        <f t="shared" si="6"/>
        <v>86.99</v>
      </c>
      <c r="O111" s="23">
        <f t="shared" si="7"/>
        <v>86.99</v>
      </c>
    </row>
    <row r="112" s="1" customFormat="1" ht="59.25" customHeight="1" spans="1:15">
      <c r="A112" s="8">
        <v>10</v>
      </c>
      <c r="B112" s="9" t="s">
        <v>482</v>
      </c>
      <c r="C112" s="9"/>
      <c r="D112" s="10" t="s">
        <v>483</v>
      </c>
      <c r="E112" s="10"/>
      <c r="F112" s="10" t="s">
        <v>484</v>
      </c>
      <c r="G112" s="10"/>
      <c r="H112" s="9" t="s">
        <v>67</v>
      </c>
      <c r="I112" s="24">
        <v>1</v>
      </c>
      <c r="J112" s="24"/>
      <c r="K112" s="24">
        <v>114.35</v>
      </c>
      <c r="L112" s="24">
        <v>114.35</v>
      </c>
      <c r="M112" s="18">
        <f>汇总表!$E$6</f>
        <v>0</v>
      </c>
      <c r="N112" s="22">
        <f t="shared" si="6"/>
        <v>114.35</v>
      </c>
      <c r="O112" s="23">
        <f t="shared" si="7"/>
        <v>114.35</v>
      </c>
    </row>
    <row r="113" s="1" customFormat="1" ht="70.5" customHeight="1" spans="1:15">
      <c r="A113" s="8">
        <v>11</v>
      </c>
      <c r="B113" s="9" t="s">
        <v>485</v>
      </c>
      <c r="C113" s="9"/>
      <c r="D113" s="10" t="s">
        <v>486</v>
      </c>
      <c r="E113" s="10"/>
      <c r="F113" s="10" t="s">
        <v>487</v>
      </c>
      <c r="G113" s="10"/>
      <c r="H113" s="9" t="s">
        <v>60</v>
      </c>
      <c r="I113" s="24">
        <v>1</v>
      </c>
      <c r="J113" s="24"/>
      <c r="K113" s="24">
        <v>163.27</v>
      </c>
      <c r="L113" s="24">
        <v>163.27</v>
      </c>
      <c r="M113" s="18">
        <f>汇总表!$E$6</f>
        <v>0</v>
      </c>
      <c r="N113" s="22">
        <f t="shared" si="6"/>
        <v>163.27</v>
      </c>
      <c r="O113" s="23">
        <f t="shared" si="7"/>
        <v>163.27</v>
      </c>
    </row>
    <row r="114" s="1" customFormat="1" ht="104.25" customHeight="1" spans="1:15">
      <c r="A114" s="8">
        <v>12</v>
      </c>
      <c r="B114" s="9" t="s">
        <v>488</v>
      </c>
      <c r="C114" s="9"/>
      <c r="D114" s="10" t="s">
        <v>489</v>
      </c>
      <c r="E114" s="10"/>
      <c r="F114" s="10" t="s">
        <v>490</v>
      </c>
      <c r="G114" s="10"/>
      <c r="H114" s="9" t="s">
        <v>38</v>
      </c>
      <c r="I114" s="24">
        <v>4</v>
      </c>
      <c r="J114" s="24"/>
      <c r="K114" s="24">
        <v>94.27</v>
      </c>
      <c r="L114" s="24">
        <v>377.08</v>
      </c>
      <c r="M114" s="18">
        <f>汇总表!$E$6</f>
        <v>0</v>
      </c>
      <c r="N114" s="22">
        <f t="shared" si="6"/>
        <v>94.27</v>
      </c>
      <c r="O114" s="23">
        <f t="shared" si="7"/>
        <v>377.08</v>
      </c>
    </row>
    <row r="115" s="1" customFormat="1" ht="93" customHeight="1" spans="1:15">
      <c r="A115" s="8">
        <v>13</v>
      </c>
      <c r="B115" s="9" t="s">
        <v>491</v>
      </c>
      <c r="C115" s="9"/>
      <c r="D115" s="10" t="s">
        <v>492</v>
      </c>
      <c r="E115" s="10"/>
      <c r="F115" s="10" t="s">
        <v>493</v>
      </c>
      <c r="G115" s="10"/>
      <c r="H115" s="9" t="s">
        <v>38</v>
      </c>
      <c r="I115" s="24">
        <v>1</v>
      </c>
      <c r="J115" s="24"/>
      <c r="K115" s="24">
        <v>536.24</v>
      </c>
      <c r="L115" s="24">
        <v>536.24</v>
      </c>
      <c r="M115" s="18">
        <f>汇总表!$E$6</f>
        <v>0</v>
      </c>
      <c r="N115" s="22">
        <f t="shared" si="6"/>
        <v>536.24</v>
      </c>
      <c r="O115" s="23">
        <f t="shared" si="7"/>
        <v>536.24</v>
      </c>
    </row>
    <row r="116" s="1" customFormat="1" ht="93" customHeight="1" spans="1:15">
      <c r="A116" s="8">
        <v>14</v>
      </c>
      <c r="B116" s="9" t="s">
        <v>494</v>
      </c>
      <c r="C116" s="9"/>
      <c r="D116" s="10" t="s">
        <v>495</v>
      </c>
      <c r="E116" s="10"/>
      <c r="F116" s="10" t="s">
        <v>496</v>
      </c>
      <c r="G116" s="10"/>
      <c r="H116" s="9" t="s">
        <v>38</v>
      </c>
      <c r="I116" s="24">
        <v>1</v>
      </c>
      <c r="J116" s="24"/>
      <c r="K116" s="24">
        <v>429.43</v>
      </c>
      <c r="L116" s="24">
        <v>429.43</v>
      </c>
      <c r="M116" s="18">
        <f>汇总表!$E$6</f>
        <v>0</v>
      </c>
      <c r="N116" s="22">
        <f t="shared" si="6"/>
        <v>429.43</v>
      </c>
      <c r="O116" s="23">
        <f t="shared" si="7"/>
        <v>429.43</v>
      </c>
    </row>
    <row r="117" s="1" customFormat="1" ht="81.75" customHeight="1" spans="1:15">
      <c r="A117" s="8">
        <v>15</v>
      </c>
      <c r="B117" s="9" t="s">
        <v>497</v>
      </c>
      <c r="C117" s="9"/>
      <c r="D117" s="10" t="s">
        <v>498</v>
      </c>
      <c r="E117" s="10"/>
      <c r="F117" s="10" t="s">
        <v>499</v>
      </c>
      <c r="G117" s="10"/>
      <c r="H117" s="9" t="s">
        <v>38</v>
      </c>
      <c r="I117" s="24">
        <v>1</v>
      </c>
      <c r="J117" s="24"/>
      <c r="K117" s="24">
        <v>247.98</v>
      </c>
      <c r="L117" s="24">
        <v>247.98</v>
      </c>
      <c r="M117" s="18">
        <f>汇总表!$E$6</f>
        <v>0</v>
      </c>
      <c r="N117" s="22">
        <f t="shared" si="6"/>
        <v>247.98</v>
      </c>
      <c r="O117" s="23">
        <f t="shared" si="7"/>
        <v>247.98</v>
      </c>
    </row>
    <row r="118" s="1" customFormat="1" ht="149.25" customHeight="1" spans="1:15">
      <c r="A118" s="8">
        <v>16</v>
      </c>
      <c r="B118" s="9" t="s">
        <v>500</v>
      </c>
      <c r="C118" s="9"/>
      <c r="D118" s="10" t="s">
        <v>501</v>
      </c>
      <c r="E118" s="10"/>
      <c r="F118" s="10" t="s">
        <v>502</v>
      </c>
      <c r="G118" s="10"/>
      <c r="H118" s="9" t="s">
        <v>60</v>
      </c>
      <c r="I118" s="24">
        <v>11</v>
      </c>
      <c r="J118" s="24"/>
      <c r="K118" s="24">
        <v>624.06</v>
      </c>
      <c r="L118" s="24">
        <v>6864.66</v>
      </c>
      <c r="M118" s="18">
        <f>汇总表!$E$6</f>
        <v>0</v>
      </c>
      <c r="N118" s="22">
        <f t="shared" si="6"/>
        <v>624.06</v>
      </c>
      <c r="O118" s="23">
        <f t="shared" si="7"/>
        <v>6864.66</v>
      </c>
    </row>
    <row r="119" s="1" customFormat="1" ht="93" customHeight="1" spans="1:15">
      <c r="A119" s="8">
        <v>17</v>
      </c>
      <c r="B119" s="9" t="s">
        <v>503</v>
      </c>
      <c r="C119" s="9"/>
      <c r="D119" s="10" t="s">
        <v>504</v>
      </c>
      <c r="E119" s="10"/>
      <c r="F119" s="10" t="s">
        <v>505</v>
      </c>
      <c r="G119" s="10"/>
      <c r="H119" s="9" t="s">
        <v>60</v>
      </c>
      <c r="I119" s="24">
        <v>1</v>
      </c>
      <c r="J119" s="24"/>
      <c r="K119" s="24">
        <v>624.05</v>
      </c>
      <c r="L119" s="24">
        <v>624.05</v>
      </c>
      <c r="M119" s="18">
        <f>汇总表!$E$6</f>
        <v>0</v>
      </c>
      <c r="N119" s="22">
        <f t="shared" si="6"/>
        <v>624.05</v>
      </c>
      <c r="O119" s="23">
        <f t="shared" si="7"/>
        <v>624.05</v>
      </c>
    </row>
    <row r="120" s="1" customFormat="1" ht="81.75" customHeight="1" spans="1:15">
      <c r="A120" s="8">
        <v>18</v>
      </c>
      <c r="B120" s="9" t="s">
        <v>506</v>
      </c>
      <c r="C120" s="9"/>
      <c r="D120" s="10" t="s">
        <v>507</v>
      </c>
      <c r="E120" s="10"/>
      <c r="F120" s="10" t="s">
        <v>508</v>
      </c>
      <c r="G120" s="10"/>
      <c r="H120" s="9" t="s">
        <v>67</v>
      </c>
      <c r="I120" s="24">
        <v>1</v>
      </c>
      <c r="J120" s="24"/>
      <c r="K120" s="24">
        <v>23076.5</v>
      </c>
      <c r="L120" s="24">
        <v>23076.5</v>
      </c>
      <c r="M120" s="18">
        <f>汇总表!$E$6</f>
        <v>0</v>
      </c>
      <c r="N120" s="22">
        <f t="shared" si="6"/>
        <v>23076.5</v>
      </c>
      <c r="O120" s="23">
        <f t="shared" si="7"/>
        <v>23076.5</v>
      </c>
    </row>
    <row r="121" s="1" customFormat="1" ht="70.5" customHeight="1" spans="1:15">
      <c r="A121" s="8">
        <v>19</v>
      </c>
      <c r="B121" s="9" t="s">
        <v>509</v>
      </c>
      <c r="C121" s="9"/>
      <c r="D121" s="10" t="s">
        <v>510</v>
      </c>
      <c r="E121" s="10"/>
      <c r="F121" s="10" t="s">
        <v>511</v>
      </c>
      <c r="G121" s="10"/>
      <c r="H121" s="9" t="s">
        <v>162</v>
      </c>
      <c r="I121" s="24">
        <v>131.89</v>
      </c>
      <c r="J121" s="24"/>
      <c r="K121" s="24">
        <v>22.55</v>
      </c>
      <c r="L121" s="24">
        <v>2974.12</v>
      </c>
      <c r="M121" s="18">
        <f>汇总表!$E$6</f>
        <v>0</v>
      </c>
      <c r="N121" s="22">
        <f t="shared" si="6"/>
        <v>22.55</v>
      </c>
      <c r="O121" s="23">
        <f t="shared" si="7"/>
        <v>2974.12</v>
      </c>
    </row>
    <row r="122" s="1" customFormat="1" ht="70.5" customHeight="1" spans="1:15">
      <c r="A122" s="8">
        <v>20</v>
      </c>
      <c r="B122" s="9" t="s">
        <v>512</v>
      </c>
      <c r="C122" s="9"/>
      <c r="D122" s="10" t="s">
        <v>513</v>
      </c>
      <c r="E122" s="10"/>
      <c r="F122" s="10" t="s">
        <v>514</v>
      </c>
      <c r="G122" s="10"/>
      <c r="H122" s="9" t="s">
        <v>515</v>
      </c>
      <c r="I122" s="24">
        <v>224.91</v>
      </c>
      <c r="J122" s="24"/>
      <c r="K122" s="24">
        <v>19.67</v>
      </c>
      <c r="L122" s="24">
        <v>4423.98</v>
      </c>
      <c r="M122" s="18">
        <f>汇总表!$E$6</f>
        <v>0</v>
      </c>
      <c r="N122" s="22">
        <f t="shared" si="6"/>
        <v>19.67</v>
      </c>
      <c r="O122" s="23">
        <f t="shared" si="7"/>
        <v>4423.98</v>
      </c>
    </row>
    <row r="123" s="1" customFormat="1" ht="93" customHeight="1" spans="1:15">
      <c r="A123" s="8">
        <v>21</v>
      </c>
      <c r="B123" s="9" t="s">
        <v>516</v>
      </c>
      <c r="C123" s="9"/>
      <c r="D123" s="10" t="s">
        <v>517</v>
      </c>
      <c r="E123" s="10"/>
      <c r="F123" s="10" t="s">
        <v>518</v>
      </c>
      <c r="G123" s="10"/>
      <c r="H123" s="9" t="s">
        <v>515</v>
      </c>
      <c r="I123" s="24">
        <v>224.91</v>
      </c>
      <c r="J123" s="24"/>
      <c r="K123" s="24">
        <v>2.64</v>
      </c>
      <c r="L123" s="24">
        <v>593.76</v>
      </c>
      <c r="M123" s="18">
        <f>汇总表!$E$6</f>
        <v>0</v>
      </c>
      <c r="N123" s="22">
        <f t="shared" si="6"/>
        <v>2.64</v>
      </c>
      <c r="O123" s="23">
        <f t="shared" si="7"/>
        <v>593.76</v>
      </c>
    </row>
    <row r="124" s="1" customFormat="1" ht="59.25" customHeight="1" spans="1:15">
      <c r="A124" s="8">
        <v>22</v>
      </c>
      <c r="B124" s="9" t="s">
        <v>519</v>
      </c>
      <c r="C124" s="9"/>
      <c r="D124" s="10" t="s">
        <v>520</v>
      </c>
      <c r="E124" s="10"/>
      <c r="F124" s="10" t="s">
        <v>521</v>
      </c>
      <c r="G124" s="10"/>
      <c r="H124" s="9" t="s">
        <v>315</v>
      </c>
      <c r="I124" s="24">
        <v>1</v>
      </c>
      <c r="J124" s="24"/>
      <c r="K124" s="24">
        <v>532.18</v>
      </c>
      <c r="L124" s="24">
        <v>532.18</v>
      </c>
      <c r="M124" s="18">
        <f>汇总表!$E$6</f>
        <v>0</v>
      </c>
      <c r="N124" s="22">
        <f t="shared" si="6"/>
        <v>532.18</v>
      </c>
      <c r="O124" s="23">
        <f t="shared" si="7"/>
        <v>532.18</v>
      </c>
    </row>
    <row r="125" s="1" customFormat="1" ht="59.25" customHeight="1" spans="1:15">
      <c r="A125" s="8">
        <v>23</v>
      </c>
      <c r="B125" s="9" t="s">
        <v>522</v>
      </c>
      <c r="C125" s="9"/>
      <c r="D125" s="10" t="s">
        <v>523</v>
      </c>
      <c r="E125" s="10"/>
      <c r="F125" s="10" t="s">
        <v>524</v>
      </c>
      <c r="G125" s="10"/>
      <c r="H125" s="9" t="s">
        <v>525</v>
      </c>
      <c r="I125" s="24">
        <v>16</v>
      </c>
      <c r="J125" s="24"/>
      <c r="K125" s="24">
        <v>345.93</v>
      </c>
      <c r="L125" s="24">
        <v>5534.88</v>
      </c>
      <c r="M125" s="18">
        <f>汇总表!$E$6</f>
        <v>0</v>
      </c>
      <c r="N125" s="22">
        <f t="shared" si="6"/>
        <v>345.93</v>
      </c>
      <c r="O125" s="23">
        <f t="shared" si="7"/>
        <v>5534.88</v>
      </c>
    </row>
    <row r="126" s="1" customFormat="1" ht="14.25" customHeight="1" spans="1:15">
      <c r="A126" s="8"/>
      <c r="B126" s="9"/>
      <c r="C126" s="9"/>
      <c r="D126" s="10" t="s">
        <v>526</v>
      </c>
      <c r="E126" s="10"/>
      <c r="F126" s="10"/>
      <c r="G126" s="10"/>
      <c r="H126" s="11"/>
      <c r="I126" s="11"/>
      <c r="J126" s="11"/>
      <c r="K126" s="11"/>
      <c r="L126" s="11"/>
      <c r="M126" s="18"/>
      <c r="N126" s="22"/>
      <c r="O126" s="23"/>
    </row>
    <row r="127" s="1" customFormat="1" ht="160.5" customHeight="1" spans="1:15">
      <c r="A127" s="8">
        <v>1</v>
      </c>
      <c r="B127" s="9" t="s">
        <v>527</v>
      </c>
      <c r="C127" s="9"/>
      <c r="D127" s="10" t="s">
        <v>528</v>
      </c>
      <c r="E127" s="10"/>
      <c r="F127" s="10" t="s">
        <v>529</v>
      </c>
      <c r="G127" s="10"/>
      <c r="H127" s="9" t="s">
        <v>77</v>
      </c>
      <c r="I127" s="24">
        <v>510.25</v>
      </c>
      <c r="J127" s="24"/>
      <c r="K127" s="24">
        <v>40.56</v>
      </c>
      <c r="L127" s="24">
        <v>20695.74</v>
      </c>
      <c r="M127" s="18">
        <f>汇总表!$E$6</f>
        <v>0</v>
      </c>
      <c r="N127" s="22">
        <f t="shared" si="6"/>
        <v>40.56</v>
      </c>
      <c r="O127" s="23">
        <f t="shared" si="7"/>
        <v>20695.74</v>
      </c>
    </row>
    <row r="128" s="1" customFormat="1" ht="160.5" customHeight="1" spans="1:15">
      <c r="A128" s="8">
        <v>2</v>
      </c>
      <c r="B128" s="9" t="s">
        <v>530</v>
      </c>
      <c r="C128" s="9"/>
      <c r="D128" s="10" t="s">
        <v>531</v>
      </c>
      <c r="E128" s="10"/>
      <c r="F128" s="10" t="s">
        <v>532</v>
      </c>
      <c r="G128" s="10"/>
      <c r="H128" s="9" t="s">
        <v>77</v>
      </c>
      <c r="I128" s="24">
        <v>316.37</v>
      </c>
      <c r="J128" s="24"/>
      <c r="K128" s="24">
        <v>63.69</v>
      </c>
      <c r="L128" s="24">
        <v>20149.61</v>
      </c>
      <c r="M128" s="18">
        <f>汇总表!$E$6</f>
        <v>0</v>
      </c>
      <c r="N128" s="22">
        <f t="shared" si="6"/>
        <v>63.69</v>
      </c>
      <c r="O128" s="23">
        <f t="shared" si="7"/>
        <v>20149.61</v>
      </c>
    </row>
    <row r="129" s="1" customFormat="1" ht="160.5" customHeight="1" spans="1:15">
      <c r="A129" s="8">
        <v>3</v>
      </c>
      <c r="B129" s="9" t="s">
        <v>533</v>
      </c>
      <c r="C129" s="9"/>
      <c r="D129" s="10" t="s">
        <v>534</v>
      </c>
      <c r="E129" s="10"/>
      <c r="F129" s="10" t="s">
        <v>535</v>
      </c>
      <c r="G129" s="10"/>
      <c r="H129" s="9" t="s">
        <v>77</v>
      </c>
      <c r="I129" s="24">
        <v>45.94</v>
      </c>
      <c r="J129" s="24"/>
      <c r="K129" s="24">
        <v>72.22</v>
      </c>
      <c r="L129" s="24">
        <v>3317.79</v>
      </c>
      <c r="M129" s="18">
        <f>汇总表!$E$6</f>
        <v>0</v>
      </c>
      <c r="N129" s="22">
        <f t="shared" si="6"/>
        <v>72.22</v>
      </c>
      <c r="O129" s="23">
        <f t="shared" si="7"/>
        <v>3317.79</v>
      </c>
    </row>
    <row r="130" s="1" customFormat="1" ht="160.5" customHeight="1" spans="1:15">
      <c r="A130" s="8">
        <v>4</v>
      </c>
      <c r="B130" s="9" t="s">
        <v>536</v>
      </c>
      <c r="C130" s="9"/>
      <c r="D130" s="10" t="s">
        <v>458</v>
      </c>
      <c r="E130" s="10"/>
      <c r="F130" s="10" t="s">
        <v>459</v>
      </c>
      <c r="G130" s="10"/>
      <c r="H130" s="9" t="s">
        <v>77</v>
      </c>
      <c r="I130" s="24">
        <v>7.6</v>
      </c>
      <c r="J130" s="24"/>
      <c r="K130" s="24">
        <v>73.57</v>
      </c>
      <c r="L130" s="24">
        <v>559.13</v>
      </c>
      <c r="M130" s="18">
        <f>汇总表!$E$6</f>
        <v>0</v>
      </c>
      <c r="N130" s="22">
        <f t="shared" si="6"/>
        <v>73.57</v>
      </c>
      <c r="O130" s="23">
        <f t="shared" si="7"/>
        <v>559.13</v>
      </c>
    </row>
    <row r="131" s="1" customFormat="1" ht="160.5" customHeight="1" spans="1:15">
      <c r="A131" s="8">
        <v>5</v>
      </c>
      <c r="B131" s="9" t="s">
        <v>537</v>
      </c>
      <c r="C131" s="9"/>
      <c r="D131" s="10" t="s">
        <v>538</v>
      </c>
      <c r="E131" s="10"/>
      <c r="F131" s="10" t="s">
        <v>539</v>
      </c>
      <c r="G131" s="10"/>
      <c r="H131" s="9" t="s">
        <v>77</v>
      </c>
      <c r="I131" s="24">
        <v>11.54</v>
      </c>
      <c r="J131" s="24"/>
      <c r="K131" s="24">
        <v>81.33</v>
      </c>
      <c r="L131" s="24">
        <v>938.55</v>
      </c>
      <c r="M131" s="18">
        <f>汇总表!$E$6</f>
        <v>0</v>
      </c>
      <c r="N131" s="22">
        <f t="shared" si="6"/>
        <v>81.33</v>
      </c>
      <c r="O131" s="23">
        <f t="shared" si="7"/>
        <v>938.55</v>
      </c>
    </row>
    <row r="132" s="1" customFormat="1" ht="160.5" customHeight="1" spans="1:15">
      <c r="A132" s="8">
        <v>6</v>
      </c>
      <c r="B132" s="9" t="s">
        <v>540</v>
      </c>
      <c r="C132" s="9"/>
      <c r="D132" s="10" t="s">
        <v>541</v>
      </c>
      <c r="E132" s="10"/>
      <c r="F132" s="10" t="s">
        <v>542</v>
      </c>
      <c r="G132" s="10"/>
      <c r="H132" s="9" t="s">
        <v>77</v>
      </c>
      <c r="I132" s="24">
        <v>54.23</v>
      </c>
      <c r="J132" s="24"/>
      <c r="K132" s="24">
        <v>91.22</v>
      </c>
      <c r="L132" s="24">
        <v>4946.86</v>
      </c>
      <c r="M132" s="18">
        <f>汇总表!$E$6</f>
        <v>0</v>
      </c>
      <c r="N132" s="22">
        <f t="shared" si="6"/>
        <v>91.22</v>
      </c>
      <c r="O132" s="23">
        <f t="shared" si="7"/>
        <v>4946.86</v>
      </c>
    </row>
    <row r="133" s="1" customFormat="1" ht="160.5" customHeight="1" spans="1:15">
      <c r="A133" s="8">
        <v>7</v>
      </c>
      <c r="B133" s="9" t="s">
        <v>543</v>
      </c>
      <c r="C133" s="9"/>
      <c r="D133" s="10" t="s">
        <v>544</v>
      </c>
      <c r="E133" s="10"/>
      <c r="F133" s="10" t="s">
        <v>545</v>
      </c>
      <c r="G133" s="10"/>
      <c r="H133" s="9" t="s">
        <v>77</v>
      </c>
      <c r="I133" s="24">
        <v>236.69</v>
      </c>
      <c r="J133" s="24"/>
      <c r="K133" s="24">
        <v>141.22</v>
      </c>
      <c r="L133" s="24">
        <v>33425.36</v>
      </c>
      <c r="M133" s="18">
        <f>汇总表!$E$6</f>
        <v>0</v>
      </c>
      <c r="N133" s="22">
        <f t="shared" si="6"/>
        <v>141.22</v>
      </c>
      <c r="O133" s="23">
        <f t="shared" si="7"/>
        <v>33425.36</v>
      </c>
    </row>
    <row r="134" s="1" customFormat="1" ht="93" customHeight="1" spans="1:15">
      <c r="A134" s="8">
        <v>8</v>
      </c>
      <c r="B134" s="9" t="s">
        <v>546</v>
      </c>
      <c r="C134" s="9"/>
      <c r="D134" s="10" t="s">
        <v>469</v>
      </c>
      <c r="E134" s="10"/>
      <c r="F134" s="10" t="s">
        <v>547</v>
      </c>
      <c r="G134" s="10"/>
      <c r="H134" s="9" t="s">
        <v>38</v>
      </c>
      <c r="I134" s="24">
        <v>1</v>
      </c>
      <c r="J134" s="24"/>
      <c r="K134" s="24">
        <v>362.26</v>
      </c>
      <c r="L134" s="24">
        <v>362.26</v>
      </c>
      <c r="M134" s="18">
        <f>汇总表!$E$6</f>
        <v>0</v>
      </c>
      <c r="N134" s="22">
        <f t="shared" si="6"/>
        <v>362.26</v>
      </c>
      <c r="O134" s="23">
        <f t="shared" si="7"/>
        <v>362.26</v>
      </c>
    </row>
    <row r="135" s="1" customFormat="1" ht="93" customHeight="1" spans="1:15">
      <c r="A135" s="8">
        <v>9</v>
      </c>
      <c r="B135" s="9" t="s">
        <v>548</v>
      </c>
      <c r="C135" s="9"/>
      <c r="D135" s="10" t="s">
        <v>549</v>
      </c>
      <c r="E135" s="10"/>
      <c r="F135" s="10" t="s">
        <v>547</v>
      </c>
      <c r="G135" s="10"/>
      <c r="H135" s="9" t="s">
        <v>38</v>
      </c>
      <c r="I135" s="24">
        <v>2</v>
      </c>
      <c r="J135" s="24"/>
      <c r="K135" s="24">
        <v>411.81</v>
      </c>
      <c r="L135" s="24">
        <v>823.62</v>
      </c>
      <c r="M135" s="18">
        <f>汇总表!$E$6</f>
        <v>0</v>
      </c>
      <c r="N135" s="22">
        <f t="shared" si="6"/>
        <v>411.81</v>
      </c>
      <c r="O135" s="23">
        <f t="shared" si="7"/>
        <v>823.62</v>
      </c>
    </row>
    <row r="136" s="1" customFormat="1" ht="81.75" customHeight="1" spans="1:15">
      <c r="A136" s="8">
        <v>10</v>
      </c>
      <c r="B136" s="9" t="s">
        <v>550</v>
      </c>
      <c r="C136" s="9"/>
      <c r="D136" s="10" t="s">
        <v>551</v>
      </c>
      <c r="E136" s="10"/>
      <c r="F136" s="10" t="s">
        <v>552</v>
      </c>
      <c r="G136" s="10"/>
      <c r="H136" s="9" t="s">
        <v>38</v>
      </c>
      <c r="I136" s="24">
        <v>2</v>
      </c>
      <c r="J136" s="24"/>
      <c r="K136" s="24">
        <v>264.25</v>
      </c>
      <c r="L136" s="24">
        <v>528.5</v>
      </c>
      <c r="M136" s="18">
        <f>汇总表!$E$6</f>
        <v>0</v>
      </c>
      <c r="N136" s="22">
        <f t="shared" ref="N136:N167" si="8">ROUND((1-M136/100)*K136,2)</f>
        <v>264.25</v>
      </c>
      <c r="O136" s="23">
        <f t="shared" ref="O136:O167" si="9">ROUND(N136*I136,2)</f>
        <v>528.5</v>
      </c>
    </row>
    <row r="137" s="1" customFormat="1" ht="93" customHeight="1" spans="1:15">
      <c r="A137" s="8">
        <v>11</v>
      </c>
      <c r="B137" s="9" t="s">
        <v>553</v>
      </c>
      <c r="C137" s="9"/>
      <c r="D137" s="10" t="s">
        <v>480</v>
      </c>
      <c r="E137" s="10"/>
      <c r="F137" s="10" t="s">
        <v>554</v>
      </c>
      <c r="G137" s="10"/>
      <c r="H137" s="9" t="s">
        <v>38</v>
      </c>
      <c r="I137" s="24">
        <v>1</v>
      </c>
      <c r="J137" s="24"/>
      <c r="K137" s="24">
        <v>86.99</v>
      </c>
      <c r="L137" s="24">
        <v>86.99</v>
      </c>
      <c r="M137" s="18">
        <f>汇总表!$E$6</f>
        <v>0</v>
      </c>
      <c r="N137" s="22">
        <f t="shared" si="8"/>
        <v>86.99</v>
      </c>
      <c r="O137" s="23">
        <f t="shared" si="9"/>
        <v>86.99</v>
      </c>
    </row>
    <row r="138" s="1" customFormat="1" ht="81.75" customHeight="1" spans="1:15">
      <c r="A138" s="8">
        <v>12</v>
      </c>
      <c r="B138" s="9" t="s">
        <v>555</v>
      </c>
      <c r="C138" s="9"/>
      <c r="D138" s="10" t="s">
        <v>498</v>
      </c>
      <c r="E138" s="10"/>
      <c r="F138" s="10" t="s">
        <v>499</v>
      </c>
      <c r="G138" s="10"/>
      <c r="H138" s="9" t="s">
        <v>38</v>
      </c>
      <c r="I138" s="24">
        <v>1</v>
      </c>
      <c r="J138" s="24"/>
      <c r="K138" s="24">
        <v>247.98</v>
      </c>
      <c r="L138" s="24">
        <v>247.98</v>
      </c>
      <c r="M138" s="18">
        <f>汇总表!$E$6</f>
        <v>0</v>
      </c>
      <c r="N138" s="22">
        <f t="shared" si="8"/>
        <v>247.98</v>
      </c>
      <c r="O138" s="23">
        <f t="shared" si="9"/>
        <v>247.98</v>
      </c>
    </row>
    <row r="139" s="1" customFormat="1" ht="93" customHeight="1" spans="1:15">
      <c r="A139" s="8">
        <v>13</v>
      </c>
      <c r="B139" s="9" t="s">
        <v>556</v>
      </c>
      <c r="C139" s="9"/>
      <c r="D139" s="10" t="s">
        <v>475</v>
      </c>
      <c r="E139" s="10"/>
      <c r="F139" s="10" t="s">
        <v>557</v>
      </c>
      <c r="G139" s="10"/>
      <c r="H139" s="9" t="s">
        <v>38</v>
      </c>
      <c r="I139" s="24">
        <v>1</v>
      </c>
      <c r="J139" s="24"/>
      <c r="K139" s="24">
        <v>1197.54</v>
      </c>
      <c r="L139" s="24">
        <v>1197.54</v>
      </c>
      <c r="M139" s="18">
        <f>汇总表!$E$6</f>
        <v>0</v>
      </c>
      <c r="N139" s="22">
        <f t="shared" si="8"/>
        <v>1197.54</v>
      </c>
      <c r="O139" s="23">
        <f t="shared" si="9"/>
        <v>1197.54</v>
      </c>
    </row>
    <row r="140" s="1" customFormat="1" ht="93" customHeight="1" spans="1:15">
      <c r="A140" s="8">
        <v>14</v>
      </c>
      <c r="B140" s="9" t="s">
        <v>558</v>
      </c>
      <c r="C140" s="9"/>
      <c r="D140" s="10" t="s">
        <v>478</v>
      </c>
      <c r="E140" s="10"/>
      <c r="F140" s="10" t="s">
        <v>557</v>
      </c>
      <c r="G140" s="10"/>
      <c r="H140" s="9" t="s">
        <v>38</v>
      </c>
      <c r="I140" s="24">
        <v>1</v>
      </c>
      <c r="J140" s="24"/>
      <c r="K140" s="24">
        <v>609.94</v>
      </c>
      <c r="L140" s="24">
        <v>609.94</v>
      </c>
      <c r="M140" s="18">
        <f>汇总表!$E$6</f>
        <v>0</v>
      </c>
      <c r="N140" s="22">
        <f t="shared" si="8"/>
        <v>609.94</v>
      </c>
      <c r="O140" s="23">
        <f t="shared" si="9"/>
        <v>609.94</v>
      </c>
    </row>
    <row r="141" s="1" customFormat="1" ht="81.75" customHeight="1" spans="1:15">
      <c r="A141" s="8">
        <v>15</v>
      </c>
      <c r="B141" s="9" t="s">
        <v>559</v>
      </c>
      <c r="C141" s="9"/>
      <c r="D141" s="10" t="s">
        <v>560</v>
      </c>
      <c r="E141" s="10"/>
      <c r="F141" s="10" t="s">
        <v>561</v>
      </c>
      <c r="G141" s="10"/>
      <c r="H141" s="9" t="s">
        <v>525</v>
      </c>
      <c r="I141" s="24">
        <v>1</v>
      </c>
      <c r="J141" s="24"/>
      <c r="K141" s="24">
        <v>2463.88</v>
      </c>
      <c r="L141" s="24">
        <v>2463.88</v>
      </c>
      <c r="M141" s="18">
        <f>汇总表!$E$6</f>
        <v>0</v>
      </c>
      <c r="N141" s="22">
        <f t="shared" si="8"/>
        <v>2463.88</v>
      </c>
      <c r="O141" s="23">
        <f t="shared" si="9"/>
        <v>2463.88</v>
      </c>
    </row>
    <row r="142" s="1" customFormat="1" ht="70.5" customHeight="1" spans="1:15">
      <c r="A142" s="8">
        <v>16</v>
      </c>
      <c r="B142" s="9" t="s">
        <v>562</v>
      </c>
      <c r="C142" s="9"/>
      <c r="D142" s="10" t="s">
        <v>563</v>
      </c>
      <c r="E142" s="10"/>
      <c r="F142" s="10" t="s">
        <v>564</v>
      </c>
      <c r="G142" s="10"/>
      <c r="H142" s="9" t="s">
        <v>525</v>
      </c>
      <c r="I142" s="24">
        <v>1</v>
      </c>
      <c r="J142" s="24"/>
      <c r="K142" s="24">
        <v>402.23</v>
      </c>
      <c r="L142" s="24">
        <v>402.23</v>
      </c>
      <c r="M142" s="18">
        <f>汇总表!$E$6</f>
        <v>0</v>
      </c>
      <c r="N142" s="22">
        <f t="shared" si="8"/>
        <v>402.23</v>
      </c>
      <c r="O142" s="23">
        <f t="shared" si="9"/>
        <v>402.23</v>
      </c>
    </row>
    <row r="143" s="1" customFormat="1" ht="115.5" customHeight="1" spans="1:15">
      <c r="A143" s="8">
        <v>17</v>
      </c>
      <c r="B143" s="9" t="s">
        <v>565</v>
      </c>
      <c r="C143" s="9"/>
      <c r="D143" s="10" t="s">
        <v>566</v>
      </c>
      <c r="E143" s="10"/>
      <c r="F143" s="10" t="s">
        <v>567</v>
      </c>
      <c r="G143" s="10"/>
      <c r="H143" s="9" t="s">
        <v>38</v>
      </c>
      <c r="I143" s="24">
        <v>315</v>
      </c>
      <c r="J143" s="24"/>
      <c r="K143" s="24">
        <v>39.46</v>
      </c>
      <c r="L143" s="24">
        <v>12429.9</v>
      </c>
      <c r="M143" s="18">
        <f>汇总表!$E$6</f>
        <v>0</v>
      </c>
      <c r="N143" s="22">
        <f t="shared" si="8"/>
        <v>39.46</v>
      </c>
      <c r="O143" s="23">
        <f t="shared" si="9"/>
        <v>12429.9</v>
      </c>
    </row>
    <row r="144" s="1" customFormat="1" ht="115.5" customHeight="1" spans="1:15">
      <c r="A144" s="8">
        <v>18</v>
      </c>
      <c r="B144" s="9" t="s">
        <v>568</v>
      </c>
      <c r="C144" s="9"/>
      <c r="D144" s="10" t="s">
        <v>566</v>
      </c>
      <c r="E144" s="10"/>
      <c r="F144" s="10" t="s">
        <v>569</v>
      </c>
      <c r="G144" s="10"/>
      <c r="H144" s="9" t="s">
        <v>38</v>
      </c>
      <c r="I144" s="24">
        <v>24</v>
      </c>
      <c r="J144" s="24"/>
      <c r="K144" s="24">
        <v>39.46</v>
      </c>
      <c r="L144" s="24">
        <v>947.04</v>
      </c>
      <c r="M144" s="18">
        <f>汇总表!$E$6</f>
        <v>0</v>
      </c>
      <c r="N144" s="22">
        <f t="shared" si="8"/>
        <v>39.46</v>
      </c>
      <c r="O144" s="23">
        <f t="shared" si="9"/>
        <v>947.04</v>
      </c>
    </row>
    <row r="145" s="1" customFormat="1" ht="70.5" customHeight="1" spans="1:15">
      <c r="A145" s="8">
        <v>19</v>
      </c>
      <c r="B145" s="9" t="s">
        <v>570</v>
      </c>
      <c r="C145" s="9"/>
      <c r="D145" s="10" t="s">
        <v>510</v>
      </c>
      <c r="E145" s="10"/>
      <c r="F145" s="10" t="s">
        <v>511</v>
      </c>
      <c r="G145" s="10"/>
      <c r="H145" s="9" t="s">
        <v>162</v>
      </c>
      <c r="I145" s="24">
        <v>257.18</v>
      </c>
      <c r="J145" s="24"/>
      <c r="K145" s="24">
        <v>22.55</v>
      </c>
      <c r="L145" s="24">
        <v>5799.41</v>
      </c>
      <c r="M145" s="18">
        <f>汇总表!$E$6</f>
        <v>0</v>
      </c>
      <c r="N145" s="22">
        <f t="shared" si="8"/>
        <v>22.55</v>
      </c>
      <c r="O145" s="23">
        <f t="shared" si="9"/>
        <v>5799.41</v>
      </c>
    </row>
    <row r="146" s="1" customFormat="1" ht="70.5" customHeight="1" spans="1:15">
      <c r="A146" s="8">
        <v>20</v>
      </c>
      <c r="B146" s="9" t="s">
        <v>571</v>
      </c>
      <c r="C146" s="9"/>
      <c r="D146" s="10" t="s">
        <v>513</v>
      </c>
      <c r="E146" s="10"/>
      <c r="F146" s="10" t="s">
        <v>514</v>
      </c>
      <c r="G146" s="10"/>
      <c r="H146" s="9" t="s">
        <v>515</v>
      </c>
      <c r="I146" s="24">
        <v>953.18</v>
      </c>
      <c r="J146" s="24"/>
      <c r="K146" s="24">
        <v>19.67</v>
      </c>
      <c r="L146" s="24">
        <v>18749.05</v>
      </c>
      <c r="M146" s="18">
        <f>汇总表!$E$6</f>
        <v>0</v>
      </c>
      <c r="N146" s="22">
        <f t="shared" si="8"/>
        <v>19.67</v>
      </c>
      <c r="O146" s="23">
        <f t="shared" si="9"/>
        <v>18749.05</v>
      </c>
    </row>
    <row r="147" s="1" customFormat="1" ht="93" customHeight="1" spans="1:15">
      <c r="A147" s="8">
        <v>21</v>
      </c>
      <c r="B147" s="9" t="s">
        <v>572</v>
      </c>
      <c r="C147" s="9"/>
      <c r="D147" s="10" t="s">
        <v>517</v>
      </c>
      <c r="E147" s="10"/>
      <c r="F147" s="10" t="s">
        <v>518</v>
      </c>
      <c r="G147" s="10"/>
      <c r="H147" s="9" t="s">
        <v>515</v>
      </c>
      <c r="I147" s="24">
        <v>953.18</v>
      </c>
      <c r="J147" s="24"/>
      <c r="K147" s="24">
        <v>2.64</v>
      </c>
      <c r="L147" s="24">
        <v>2516.4</v>
      </c>
      <c r="M147" s="18">
        <f>汇总表!$E$6</f>
        <v>0</v>
      </c>
      <c r="N147" s="22">
        <f t="shared" si="8"/>
        <v>2.64</v>
      </c>
      <c r="O147" s="23">
        <f t="shared" si="9"/>
        <v>2516.4</v>
      </c>
    </row>
    <row r="148" s="1" customFormat="1" ht="59.25" customHeight="1" spans="1:15">
      <c r="A148" s="8">
        <v>22</v>
      </c>
      <c r="B148" s="9" t="s">
        <v>573</v>
      </c>
      <c r="C148" s="9"/>
      <c r="D148" s="10" t="s">
        <v>520</v>
      </c>
      <c r="E148" s="10"/>
      <c r="F148" s="10" t="s">
        <v>521</v>
      </c>
      <c r="G148" s="10"/>
      <c r="H148" s="9" t="s">
        <v>315</v>
      </c>
      <c r="I148" s="24">
        <v>1</v>
      </c>
      <c r="J148" s="24"/>
      <c r="K148" s="24">
        <v>319.11</v>
      </c>
      <c r="L148" s="24">
        <v>319.11</v>
      </c>
      <c r="M148" s="18">
        <f>汇总表!$E$6</f>
        <v>0</v>
      </c>
      <c r="N148" s="22">
        <f t="shared" si="8"/>
        <v>319.11</v>
      </c>
      <c r="O148" s="23">
        <f t="shared" si="9"/>
        <v>319.11</v>
      </c>
    </row>
    <row r="149" s="1" customFormat="1" ht="14.25" customHeight="1" spans="1:15">
      <c r="A149" s="8"/>
      <c r="B149" s="9"/>
      <c r="C149" s="9"/>
      <c r="D149" s="10" t="s">
        <v>574</v>
      </c>
      <c r="E149" s="10"/>
      <c r="F149" s="10"/>
      <c r="G149" s="10"/>
      <c r="H149" s="11"/>
      <c r="I149" s="11"/>
      <c r="J149" s="11"/>
      <c r="K149" s="11"/>
      <c r="L149" s="11"/>
      <c r="M149" s="18"/>
      <c r="N149" s="22"/>
      <c r="O149" s="23"/>
    </row>
    <row r="150" s="1" customFormat="1" ht="183" customHeight="1" spans="1:15">
      <c r="A150" s="8">
        <v>1</v>
      </c>
      <c r="B150" s="9" t="s">
        <v>575</v>
      </c>
      <c r="C150" s="9"/>
      <c r="D150" s="10" t="s">
        <v>576</v>
      </c>
      <c r="E150" s="10"/>
      <c r="F150" s="10" t="s">
        <v>577</v>
      </c>
      <c r="G150" s="10"/>
      <c r="H150" s="9" t="s">
        <v>67</v>
      </c>
      <c r="I150" s="24">
        <v>2</v>
      </c>
      <c r="J150" s="24"/>
      <c r="K150" s="24">
        <v>15409.79</v>
      </c>
      <c r="L150" s="24">
        <v>30819.58</v>
      </c>
      <c r="M150" s="18">
        <f>汇总表!$E$6</f>
        <v>0</v>
      </c>
      <c r="N150" s="22">
        <f t="shared" si="8"/>
        <v>15409.79</v>
      </c>
      <c r="O150" s="23">
        <f t="shared" si="9"/>
        <v>30819.58</v>
      </c>
    </row>
    <row r="151" s="1" customFormat="1" ht="183" customHeight="1" spans="1:15">
      <c r="A151" s="8">
        <v>2</v>
      </c>
      <c r="B151" s="9" t="s">
        <v>578</v>
      </c>
      <c r="C151" s="9"/>
      <c r="D151" s="10" t="s">
        <v>579</v>
      </c>
      <c r="E151" s="10"/>
      <c r="F151" s="10" t="s">
        <v>580</v>
      </c>
      <c r="G151" s="10"/>
      <c r="H151" s="9" t="s">
        <v>67</v>
      </c>
      <c r="I151" s="24">
        <v>2</v>
      </c>
      <c r="J151" s="24"/>
      <c r="K151" s="24">
        <v>17417.98</v>
      </c>
      <c r="L151" s="24">
        <v>34835.96</v>
      </c>
      <c r="M151" s="18">
        <f>汇总表!$E$6</f>
        <v>0</v>
      </c>
      <c r="N151" s="22">
        <f t="shared" si="8"/>
        <v>17417.98</v>
      </c>
      <c r="O151" s="23">
        <f t="shared" si="9"/>
        <v>34835.96</v>
      </c>
    </row>
    <row r="152" s="1" customFormat="1" ht="183" customHeight="1" spans="1:15">
      <c r="A152" s="8">
        <v>3</v>
      </c>
      <c r="B152" s="9" t="s">
        <v>581</v>
      </c>
      <c r="C152" s="9"/>
      <c r="D152" s="10" t="s">
        <v>582</v>
      </c>
      <c r="E152" s="10"/>
      <c r="F152" s="10" t="s">
        <v>583</v>
      </c>
      <c r="G152" s="10"/>
      <c r="H152" s="9" t="s">
        <v>67</v>
      </c>
      <c r="I152" s="24">
        <v>2</v>
      </c>
      <c r="J152" s="24"/>
      <c r="K152" s="24">
        <v>24262.65</v>
      </c>
      <c r="L152" s="24">
        <v>48525.3</v>
      </c>
      <c r="M152" s="18">
        <f>汇总表!$E$6</f>
        <v>0</v>
      </c>
      <c r="N152" s="22">
        <f t="shared" si="8"/>
        <v>24262.65</v>
      </c>
      <c r="O152" s="23">
        <f t="shared" si="9"/>
        <v>48525.3</v>
      </c>
    </row>
    <row r="153" s="1" customFormat="1" ht="171.75" customHeight="1" spans="1:15">
      <c r="A153" s="8">
        <v>4</v>
      </c>
      <c r="B153" s="9" t="s">
        <v>584</v>
      </c>
      <c r="C153" s="9"/>
      <c r="D153" s="10" t="s">
        <v>585</v>
      </c>
      <c r="E153" s="10"/>
      <c r="F153" s="10" t="s">
        <v>586</v>
      </c>
      <c r="G153" s="10"/>
      <c r="H153" s="9" t="s">
        <v>60</v>
      </c>
      <c r="I153" s="24">
        <v>2</v>
      </c>
      <c r="J153" s="24"/>
      <c r="K153" s="24">
        <v>10082.27</v>
      </c>
      <c r="L153" s="24">
        <v>20164.54</v>
      </c>
      <c r="M153" s="18">
        <f>汇总表!$E$6</f>
        <v>0</v>
      </c>
      <c r="N153" s="22">
        <f t="shared" si="8"/>
        <v>10082.27</v>
      </c>
      <c r="O153" s="23">
        <f t="shared" si="9"/>
        <v>20164.54</v>
      </c>
    </row>
    <row r="154" s="1" customFormat="1" ht="138" customHeight="1" spans="1:15">
      <c r="A154" s="8">
        <v>5</v>
      </c>
      <c r="B154" s="9" t="s">
        <v>587</v>
      </c>
      <c r="C154" s="9"/>
      <c r="D154" s="10" t="s">
        <v>588</v>
      </c>
      <c r="E154" s="10"/>
      <c r="F154" s="10" t="s">
        <v>589</v>
      </c>
      <c r="G154" s="10"/>
      <c r="H154" s="9" t="s">
        <v>67</v>
      </c>
      <c r="I154" s="24">
        <v>2</v>
      </c>
      <c r="J154" s="24"/>
      <c r="K154" s="24">
        <v>3416.82</v>
      </c>
      <c r="L154" s="24">
        <v>6833.64</v>
      </c>
      <c r="M154" s="18">
        <f>汇总表!$E$6</f>
        <v>0</v>
      </c>
      <c r="N154" s="22">
        <f t="shared" si="8"/>
        <v>3416.82</v>
      </c>
      <c r="O154" s="23">
        <f t="shared" si="9"/>
        <v>6833.64</v>
      </c>
    </row>
    <row r="155" s="1" customFormat="1" ht="160.5" customHeight="1" spans="1:15">
      <c r="A155" s="8">
        <v>6</v>
      </c>
      <c r="B155" s="9" t="s">
        <v>590</v>
      </c>
      <c r="C155" s="9"/>
      <c r="D155" s="10" t="s">
        <v>458</v>
      </c>
      <c r="E155" s="10"/>
      <c r="F155" s="10" t="s">
        <v>459</v>
      </c>
      <c r="G155" s="10"/>
      <c r="H155" s="9" t="s">
        <v>77</v>
      </c>
      <c r="I155" s="24">
        <v>27.56</v>
      </c>
      <c r="J155" s="24"/>
      <c r="K155" s="24">
        <v>73.57</v>
      </c>
      <c r="L155" s="24">
        <v>2027.59</v>
      </c>
      <c r="M155" s="18">
        <f>汇总表!$E$6</f>
        <v>0</v>
      </c>
      <c r="N155" s="22">
        <f t="shared" si="8"/>
        <v>73.57</v>
      </c>
      <c r="O155" s="23">
        <f t="shared" si="9"/>
        <v>2027.59</v>
      </c>
    </row>
    <row r="156" s="1" customFormat="1" ht="160.5" customHeight="1" spans="1:15">
      <c r="A156" s="8">
        <v>7</v>
      </c>
      <c r="B156" s="9" t="s">
        <v>591</v>
      </c>
      <c r="C156" s="9"/>
      <c r="D156" s="10" t="s">
        <v>541</v>
      </c>
      <c r="E156" s="10"/>
      <c r="F156" s="10" t="s">
        <v>542</v>
      </c>
      <c r="G156" s="10"/>
      <c r="H156" s="9" t="s">
        <v>77</v>
      </c>
      <c r="I156" s="24">
        <v>13.8</v>
      </c>
      <c r="J156" s="24"/>
      <c r="K156" s="24">
        <v>91.22</v>
      </c>
      <c r="L156" s="24">
        <v>1258.84</v>
      </c>
      <c r="M156" s="18">
        <f>汇总表!$E$6</f>
        <v>0</v>
      </c>
      <c r="N156" s="22">
        <f t="shared" si="8"/>
        <v>91.22</v>
      </c>
      <c r="O156" s="23">
        <f t="shared" si="9"/>
        <v>1258.84</v>
      </c>
    </row>
    <row r="157" s="1" customFormat="1" ht="160.5" customHeight="1" spans="1:15">
      <c r="A157" s="8">
        <v>8</v>
      </c>
      <c r="B157" s="9" t="s">
        <v>592</v>
      </c>
      <c r="C157" s="9"/>
      <c r="D157" s="10" t="s">
        <v>544</v>
      </c>
      <c r="E157" s="10"/>
      <c r="F157" s="10" t="s">
        <v>545</v>
      </c>
      <c r="G157" s="10"/>
      <c r="H157" s="9" t="s">
        <v>77</v>
      </c>
      <c r="I157" s="24">
        <v>56.67</v>
      </c>
      <c r="J157" s="24"/>
      <c r="K157" s="24">
        <v>141.23</v>
      </c>
      <c r="L157" s="24">
        <v>8003.5</v>
      </c>
      <c r="M157" s="18">
        <f>汇总表!$E$6</f>
        <v>0</v>
      </c>
      <c r="N157" s="22">
        <f t="shared" si="8"/>
        <v>141.23</v>
      </c>
      <c r="O157" s="23">
        <f t="shared" si="9"/>
        <v>8003.5</v>
      </c>
    </row>
    <row r="158" s="1" customFormat="1" ht="115.5" customHeight="1" spans="1:15">
      <c r="A158" s="8">
        <v>9</v>
      </c>
      <c r="B158" s="9" t="s">
        <v>593</v>
      </c>
      <c r="C158" s="9"/>
      <c r="D158" s="10" t="s">
        <v>594</v>
      </c>
      <c r="E158" s="10"/>
      <c r="F158" s="10" t="s">
        <v>595</v>
      </c>
      <c r="G158" s="10"/>
      <c r="H158" s="9" t="s">
        <v>77</v>
      </c>
      <c r="I158" s="24">
        <v>100.71</v>
      </c>
      <c r="J158" s="24"/>
      <c r="K158" s="24">
        <v>231.12</v>
      </c>
      <c r="L158" s="24">
        <v>23276.1</v>
      </c>
      <c r="M158" s="18">
        <f>汇总表!$E$6</f>
        <v>0</v>
      </c>
      <c r="N158" s="22">
        <f t="shared" si="8"/>
        <v>231.12</v>
      </c>
      <c r="O158" s="23">
        <f t="shared" si="9"/>
        <v>23276.1</v>
      </c>
    </row>
    <row r="159" s="1" customFormat="1" ht="115.5" customHeight="1" spans="1:15">
      <c r="A159" s="8">
        <v>10</v>
      </c>
      <c r="B159" s="9" t="s">
        <v>596</v>
      </c>
      <c r="C159" s="9"/>
      <c r="D159" s="10" t="s">
        <v>597</v>
      </c>
      <c r="E159" s="10"/>
      <c r="F159" s="10" t="s">
        <v>598</v>
      </c>
      <c r="G159" s="10"/>
      <c r="H159" s="9" t="s">
        <v>77</v>
      </c>
      <c r="I159" s="24">
        <v>17.55</v>
      </c>
      <c r="J159" s="24"/>
      <c r="K159" s="24">
        <v>326.8</v>
      </c>
      <c r="L159" s="24">
        <v>5735.34</v>
      </c>
      <c r="M159" s="18">
        <f>汇总表!$E$6</f>
        <v>0</v>
      </c>
      <c r="N159" s="22">
        <f t="shared" si="8"/>
        <v>326.8</v>
      </c>
      <c r="O159" s="23">
        <f t="shared" si="9"/>
        <v>5735.34</v>
      </c>
    </row>
    <row r="160" s="1" customFormat="1" ht="115.5" customHeight="1" spans="1:15">
      <c r="A160" s="8">
        <v>11</v>
      </c>
      <c r="B160" s="9" t="s">
        <v>599</v>
      </c>
      <c r="C160" s="9"/>
      <c r="D160" s="10" t="s">
        <v>600</v>
      </c>
      <c r="E160" s="10"/>
      <c r="F160" s="10" t="s">
        <v>601</v>
      </c>
      <c r="G160" s="10"/>
      <c r="H160" s="9" t="s">
        <v>77</v>
      </c>
      <c r="I160" s="24">
        <v>63.22</v>
      </c>
      <c r="J160" s="24"/>
      <c r="K160" s="24">
        <v>427.8</v>
      </c>
      <c r="L160" s="24">
        <v>27045.52</v>
      </c>
      <c r="M160" s="18">
        <f>汇总表!$E$6</f>
        <v>0</v>
      </c>
      <c r="N160" s="22">
        <f t="shared" si="8"/>
        <v>427.8</v>
      </c>
      <c r="O160" s="23">
        <f t="shared" si="9"/>
        <v>27045.52</v>
      </c>
    </row>
    <row r="161" s="1" customFormat="1" ht="104.25" customHeight="1" spans="1:15">
      <c r="A161" s="8">
        <v>12</v>
      </c>
      <c r="B161" s="9" t="s">
        <v>602</v>
      </c>
      <c r="C161" s="9"/>
      <c r="D161" s="10" t="s">
        <v>603</v>
      </c>
      <c r="E161" s="10"/>
      <c r="F161" s="10" t="s">
        <v>604</v>
      </c>
      <c r="G161" s="10"/>
      <c r="H161" s="9" t="s">
        <v>38</v>
      </c>
      <c r="I161" s="24">
        <v>4</v>
      </c>
      <c r="J161" s="24"/>
      <c r="K161" s="24">
        <v>1861.48</v>
      </c>
      <c r="L161" s="24">
        <v>7445.92</v>
      </c>
      <c r="M161" s="18">
        <f>汇总表!$E$6</f>
        <v>0</v>
      </c>
      <c r="N161" s="22">
        <f t="shared" si="8"/>
        <v>1861.48</v>
      </c>
      <c r="O161" s="23">
        <f t="shared" si="9"/>
        <v>7445.92</v>
      </c>
    </row>
    <row r="162" s="1" customFormat="1" ht="104.25" customHeight="1" spans="1:15">
      <c r="A162" s="8">
        <v>13</v>
      </c>
      <c r="B162" s="9" t="s">
        <v>605</v>
      </c>
      <c r="C162" s="9"/>
      <c r="D162" s="10" t="s">
        <v>606</v>
      </c>
      <c r="E162" s="10"/>
      <c r="F162" s="10" t="s">
        <v>607</v>
      </c>
      <c r="G162" s="10"/>
      <c r="H162" s="9" t="s">
        <v>38</v>
      </c>
      <c r="I162" s="24">
        <v>11</v>
      </c>
      <c r="J162" s="24"/>
      <c r="K162" s="24">
        <v>1186.52</v>
      </c>
      <c r="L162" s="24">
        <v>13051.72</v>
      </c>
      <c r="M162" s="18">
        <f>汇总表!$E$6</f>
        <v>0</v>
      </c>
      <c r="N162" s="22">
        <f t="shared" si="8"/>
        <v>1186.52</v>
      </c>
      <c r="O162" s="23">
        <f t="shared" si="9"/>
        <v>13051.72</v>
      </c>
    </row>
    <row r="163" s="1" customFormat="1" ht="104.25" customHeight="1" spans="1:15">
      <c r="A163" s="8">
        <v>14</v>
      </c>
      <c r="B163" s="9" t="s">
        <v>608</v>
      </c>
      <c r="C163" s="9"/>
      <c r="D163" s="10" t="s">
        <v>609</v>
      </c>
      <c r="E163" s="10"/>
      <c r="F163" s="10" t="s">
        <v>610</v>
      </c>
      <c r="G163" s="10"/>
      <c r="H163" s="9" t="s">
        <v>38</v>
      </c>
      <c r="I163" s="24">
        <v>4</v>
      </c>
      <c r="J163" s="24"/>
      <c r="K163" s="24">
        <v>902.06</v>
      </c>
      <c r="L163" s="24">
        <v>3608.24</v>
      </c>
      <c r="M163" s="18">
        <f>汇总表!$E$6</f>
        <v>0</v>
      </c>
      <c r="N163" s="22">
        <f t="shared" si="8"/>
        <v>902.06</v>
      </c>
      <c r="O163" s="23">
        <f t="shared" si="9"/>
        <v>3608.24</v>
      </c>
    </row>
    <row r="164" s="1" customFormat="1" ht="104.25" customHeight="1" spans="1:15">
      <c r="A164" s="8">
        <v>15</v>
      </c>
      <c r="B164" s="9" t="s">
        <v>611</v>
      </c>
      <c r="C164" s="9"/>
      <c r="D164" s="10" t="s">
        <v>612</v>
      </c>
      <c r="E164" s="10"/>
      <c r="F164" s="10" t="s">
        <v>613</v>
      </c>
      <c r="G164" s="10"/>
      <c r="H164" s="9" t="s">
        <v>38</v>
      </c>
      <c r="I164" s="24">
        <v>5</v>
      </c>
      <c r="J164" s="24"/>
      <c r="K164" s="24">
        <v>468.3</v>
      </c>
      <c r="L164" s="24">
        <v>2341.5</v>
      </c>
      <c r="M164" s="18">
        <f>汇总表!$E$6</f>
        <v>0</v>
      </c>
      <c r="N164" s="22">
        <f t="shared" si="8"/>
        <v>468.3</v>
      </c>
      <c r="O164" s="23">
        <f t="shared" si="9"/>
        <v>2341.5</v>
      </c>
    </row>
    <row r="165" s="1" customFormat="1" ht="93" customHeight="1" spans="1:15">
      <c r="A165" s="8">
        <v>16</v>
      </c>
      <c r="B165" s="9" t="s">
        <v>614</v>
      </c>
      <c r="C165" s="9"/>
      <c r="D165" s="10" t="s">
        <v>615</v>
      </c>
      <c r="E165" s="10"/>
      <c r="F165" s="10" t="s">
        <v>616</v>
      </c>
      <c r="G165" s="10"/>
      <c r="H165" s="9" t="s">
        <v>38</v>
      </c>
      <c r="I165" s="24">
        <v>2</v>
      </c>
      <c r="J165" s="24"/>
      <c r="K165" s="24">
        <v>781.12</v>
      </c>
      <c r="L165" s="24">
        <v>1562.24</v>
      </c>
      <c r="M165" s="18">
        <f>汇总表!$E$6</f>
        <v>0</v>
      </c>
      <c r="N165" s="22">
        <f t="shared" si="8"/>
        <v>781.12</v>
      </c>
      <c r="O165" s="23">
        <f t="shared" si="9"/>
        <v>1562.24</v>
      </c>
    </row>
    <row r="166" s="1" customFormat="1" ht="93" customHeight="1" spans="1:15">
      <c r="A166" s="8">
        <v>17</v>
      </c>
      <c r="B166" s="9" t="s">
        <v>617</v>
      </c>
      <c r="C166" s="9"/>
      <c r="D166" s="10" t="s">
        <v>618</v>
      </c>
      <c r="E166" s="10"/>
      <c r="F166" s="10" t="s">
        <v>619</v>
      </c>
      <c r="G166" s="10"/>
      <c r="H166" s="9" t="s">
        <v>38</v>
      </c>
      <c r="I166" s="24">
        <v>2</v>
      </c>
      <c r="J166" s="24"/>
      <c r="K166" s="24">
        <v>609.96</v>
      </c>
      <c r="L166" s="24">
        <v>1219.92</v>
      </c>
      <c r="M166" s="18">
        <f>汇总表!$E$6</f>
        <v>0</v>
      </c>
      <c r="N166" s="22">
        <f t="shared" si="8"/>
        <v>609.96</v>
      </c>
      <c r="O166" s="23">
        <f t="shared" si="9"/>
        <v>1219.92</v>
      </c>
    </row>
    <row r="167" s="1" customFormat="1" ht="93" customHeight="1" spans="1:15">
      <c r="A167" s="8">
        <v>18</v>
      </c>
      <c r="B167" s="9" t="s">
        <v>620</v>
      </c>
      <c r="C167" s="9"/>
      <c r="D167" s="10" t="s">
        <v>621</v>
      </c>
      <c r="E167" s="10"/>
      <c r="F167" s="10" t="s">
        <v>622</v>
      </c>
      <c r="G167" s="10"/>
      <c r="H167" s="9" t="s">
        <v>38</v>
      </c>
      <c r="I167" s="24">
        <v>6</v>
      </c>
      <c r="J167" s="24"/>
      <c r="K167" s="24">
        <v>447.49</v>
      </c>
      <c r="L167" s="24">
        <v>2684.94</v>
      </c>
      <c r="M167" s="18">
        <f>汇总表!$E$6</f>
        <v>0</v>
      </c>
      <c r="N167" s="22">
        <f t="shared" si="8"/>
        <v>447.49</v>
      </c>
      <c r="O167" s="23">
        <f t="shared" si="9"/>
        <v>2684.94</v>
      </c>
    </row>
    <row r="168" s="1" customFormat="1" ht="93" customHeight="1" spans="1:15">
      <c r="A168" s="8">
        <v>19</v>
      </c>
      <c r="B168" s="9" t="s">
        <v>623</v>
      </c>
      <c r="C168" s="9"/>
      <c r="D168" s="10" t="s">
        <v>624</v>
      </c>
      <c r="E168" s="10"/>
      <c r="F168" s="10" t="s">
        <v>625</v>
      </c>
      <c r="G168" s="10"/>
      <c r="H168" s="9" t="s">
        <v>38</v>
      </c>
      <c r="I168" s="24">
        <v>6</v>
      </c>
      <c r="J168" s="24"/>
      <c r="K168" s="24">
        <v>189.9</v>
      </c>
      <c r="L168" s="24">
        <v>1139.4</v>
      </c>
      <c r="M168" s="18">
        <f>汇总表!$E$6</f>
        <v>0</v>
      </c>
      <c r="N168" s="22">
        <f t="shared" ref="N168:N193" si="10">ROUND((1-M168/100)*K168,2)</f>
        <v>189.9</v>
      </c>
      <c r="O168" s="23">
        <f t="shared" ref="O168:O193" si="11">ROUND(N168*I168,2)</f>
        <v>1139.4</v>
      </c>
    </row>
    <row r="169" s="1" customFormat="1" ht="93" customHeight="1" spans="1:15">
      <c r="A169" s="8">
        <v>20</v>
      </c>
      <c r="B169" s="9" t="s">
        <v>626</v>
      </c>
      <c r="C169" s="9"/>
      <c r="D169" s="10" t="s">
        <v>627</v>
      </c>
      <c r="E169" s="10"/>
      <c r="F169" s="10" t="s">
        <v>628</v>
      </c>
      <c r="G169" s="10"/>
      <c r="H169" s="9" t="s">
        <v>38</v>
      </c>
      <c r="I169" s="24">
        <v>16</v>
      </c>
      <c r="J169" s="24"/>
      <c r="K169" s="24">
        <v>949.78</v>
      </c>
      <c r="L169" s="24">
        <v>15196.48</v>
      </c>
      <c r="M169" s="18">
        <f>汇总表!$E$6</f>
        <v>0</v>
      </c>
      <c r="N169" s="22">
        <f t="shared" si="10"/>
        <v>949.78</v>
      </c>
      <c r="O169" s="23">
        <f t="shared" si="11"/>
        <v>15196.48</v>
      </c>
    </row>
    <row r="170" s="1" customFormat="1" ht="93" customHeight="1" spans="1:15">
      <c r="A170" s="8">
        <v>21</v>
      </c>
      <c r="B170" s="9" t="s">
        <v>629</v>
      </c>
      <c r="C170" s="9"/>
      <c r="D170" s="10" t="s">
        <v>630</v>
      </c>
      <c r="E170" s="10"/>
      <c r="F170" s="10" t="s">
        <v>631</v>
      </c>
      <c r="G170" s="10"/>
      <c r="H170" s="9" t="s">
        <v>38</v>
      </c>
      <c r="I170" s="24">
        <v>34</v>
      </c>
      <c r="J170" s="24"/>
      <c r="K170" s="24">
        <v>1890.22</v>
      </c>
      <c r="L170" s="24">
        <v>64267.48</v>
      </c>
      <c r="M170" s="18">
        <f>汇总表!$E$6</f>
        <v>0</v>
      </c>
      <c r="N170" s="22">
        <f t="shared" si="10"/>
        <v>1890.22</v>
      </c>
      <c r="O170" s="23">
        <f t="shared" si="11"/>
        <v>64267.48</v>
      </c>
    </row>
    <row r="171" s="1" customFormat="1" ht="93" customHeight="1" spans="1:15">
      <c r="A171" s="8">
        <v>22</v>
      </c>
      <c r="B171" s="9" t="s">
        <v>632</v>
      </c>
      <c r="C171" s="9"/>
      <c r="D171" s="10" t="s">
        <v>633</v>
      </c>
      <c r="E171" s="10"/>
      <c r="F171" s="10" t="s">
        <v>634</v>
      </c>
      <c r="G171" s="10"/>
      <c r="H171" s="9" t="s">
        <v>38</v>
      </c>
      <c r="I171" s="24">
        <v>4</v>
      </c>
      <c r="J171" s="24"/>
      <c r="K171" s="24">
        <v>2661.98</v>
      </c>
      <c r="L171" s="24">
        <v>10647.92</v>
      </c>
      <c r="M171" s="18">
        <f>汇总表!$E$6</f>
        <v>0</v>
      </c>
      <c r="N171" s="22">
        <f t="shared" si="10"/>
        <v>2661.98</v>
      </c>
      <c r="O171" s="23">
        <f t="shared" si="11"/>
        <v>10647.92</v>
      </c>
    </row>
    <row r="172" s="1" customFormat="1" ht="93" customHeight="1" spans="1:15">
      <c r="A172" s="8">
        <v>23</v>
      </c>
      <c r="B172" s="9" t="s">
        <v>635</v>
      </c>
      <c r="C172" s="9"/>
      <c r="D172" s="10" t="s">
        <v>636</v>
      </c>
      <c r="E172" s="10"/>
      <c r="F172" s="10" t="s">
        <v>637</v>
      </c>
      <c r="G172" s="10"/>
      <c r="H172" s="9" t="s">
        <v>38</v>
      </c>
      <c r="I172" s="24">
        <v>4</v>
      </c>
      <c r="J172" s="24"/>
      <c r="K172" s="24">
        <v>3381.25</v>
      </c>
      <c r="L172" s="24">
        <v>13525</v>
      </c>
      <c r="M172" s="18">
        <f>汇总表!$E$6</f>
        <v>0</v>
      </c>
      <c r="N172" s="22">
        <f t="shared" si="10"/>
        <v>3381.25</v>
      </c>
      <c r="O172" s="23">
        <f t="shared" si="11"/>
        <v>13525</v>
      </c>
    </row>
    <row r="173" s="1" customFormat="1" ht="93" customHeight="1" spans="1:15">
      <c r="A173" s="8">
        <v>24</v>
      </c>
      <c r="B173" s="9" t="s">
        <v>638</v>
      </c>
      <c r="C173" s="9"/>
      <c r="D173" s="10" t="s">
        <v>639</v>
      </c>
      <c r="E173" s="10"/>
      <c r="F173" s="10" t="s">
        <v>640</v>
      </c>
      <c r="G173" s="10"/>
      <c r="H173" s="9" t="s">
        <v>38</v>
      </c>
      <c r="I173" s="24">
        <v>3</v>
      </c>
      <c r="J173" s="24"/>
      <c r="K173" s="24">
        <v>974.42</v>
      </c>
      <c r="L173" s="24">
        <v>2923.26</v>
      </c>
      <c r="M173" s="18">
        <f>汇总表!$E$6</f>
        <v>0</v>
      </c>
      <c r="N173" s="22">
        <f t="shared" si="10"/>
        <v>974.42</v>
      </c>
      <c r="O173" s="23">
        <f t="shared" si="11"/>
        <v>2923.26</v>
      </c>
    </row>
    <row r="174" s="1" customFormat="1" ht="70.5" customHeight="1" spans="1:15">
      <c r="A174" s="8">
        <v>25</v>
      </c>
      <c r="B174" s="9" t="s">
        <v>641</v>
      </c>
      <c r="C174" s="9"/>
      <c r="D174" s="10" t="s">
        <v>642</v>
      </c>
      <c r="E174" s="10"/>
      <c r="F174" s="10" t="s">
        <v>643</v>
      </c>
      <c r="G174" s="10"/>
      <c r="H174" s="9" t="s">
        <v>38</v>
      </c>
      <c r="I174" s="24">
        <v>1</v>
      </c>
      <c r="J174" s="24"/>
      <c r="K174" s="24">
        <v>1065.05</v>
      </c>
      <c r="L174" s="24">
        <v>1065.05</v>
      </c>
      <c r="M174" s="18">
        <f>汇总表!$E$6</f>
        <v>0</v>
      </c>
      <c r="N174" s="22">
        <f t="shared" si="10"/>
        <v>1065.05</v>
      </c>
      <c r="O174" s="23">
        <f t="shared" si="11"/>
        <v>1065.05</v>
      </c>
    </row>
    <row r="175" s="1" customFormat="1" ht="93" customHeight="1" spans="1:15">
      <c r="A175" s="8">
        <v>26</v>
      </c>
      <c r="B175" s="9" t="s">
        <v>644</v>
      </c>
      <c r="C175" s="9"/>
      <c r="D175" s="10" t="s">
        <v>645</v>
      </c>
      <c r="E175" s="10"/>
      <c r="F175" s="10" t="s">
        <v>631</v>
      </c>
      <c r="G175" s="10"/>
      <c r="H175" s="9" t="s">
        <v>38</v>
      </c>
      <c r="I175" s="24">
        <v>6</v>
      </c>
      <c r="J175" s="24"/>
      <c r="K175" s="24">
        <v>810.33</v>
      </c>
      <c r="L175" s="24">
        <v>4861.98</v>
      </c>
      <c r="M175" s="18">
        <f>汇总表!$E$6</f>
        <v>0</v>
      </c>
      <c r="N175" s="22">
        <f t="shared" si="10"/>
        <v>810.33</v>
      </c>
      <c r="O175" s="23">
        <f t="shared" si="11"/>
        <v>4861.98</v>
      </c>
    </row>
    <row r="176" s="1" customFormat="1" ht="81.75" customHeight="1" spans="1:15">
      <c r="A176" s="8">
        <v>27</v>
      </c>
      <c r="B176" s="9" t="s">
        <v>646</v>
      </c>
      <c r="C176" s="9"/>
      <c r="D176" s="10" t="s">
        <v>647</v>
      </c>
      <c r="E176" s="10"/>
      <c r="F176" s="10" t="s">
        <v>648</v>
      </c>
      <c r="G176" s="10"/>
      <c r="H176" s="9" t="s">
        <v>38</v>
      </c>
      <c r="I176" s="24">
        <v>2</v>
      </c>
      <c r="J176" s="24"/>
      <c r="K176" s="24">
        <v>308.75</v>
      </c>
      <c r="L176" s="24">
        <v>617.5</v>
      </c>
      <c r="M176" s="18">
        <f>汇总表!$E$6</f>
        <v>0</v>
      </c>
      <c r="N176" s="22">
        <f t="shared" si="10"/>
        <v>308.75</v>
      </c>
      <c r="O176" s="23">
        <f t="shared" si="11"/>
        <v>617.5</v>
      </c>
    </row>
    <row r="177" s="1" customFormat="1" ht="70.5" customHeight="1" spans="1:15">
      <c r="A177" s="8">
        <v>28</v>
      </c>
      <c r="B177" s="9" t="s">
        <v>649</v>
      </c>
      <c r="C177" s="9"/>
      <c r="D177" s="10" t="s">
        <v>650</v>
      </c>
      <c r="E177" s="10"/>
      <c r="F177" s="10" t="s">
        <v>651</v>
      </c>
      <c r="G177" s="10"/>
      <c r="H177" s="9" t="s">
        <v>525</v>
      </c>
      <c r="I177" s="24">
        <v>6</v>
      </c>
      <c r="J177" s="24"/>
      <c r="K177" s="24">
        <v>451.44</v>
      </c>
      <c r="L177" s="24">
        <v>2708.64</v>
      </c>
      <c r="M177" s="18">
        <f>汇总表!$E$6</f>
        <v>0</v>
      </c>
      <c r="N177" s="22">
        <f t="shared" si="10"/>
        <v>451.44</v>
      </c>
      <c r="O177" s="23">
        <f t="shared" si="11"/>
        <v>2708.64</v>
      </c>
    </row>
    <row r="178" s="1" customFormat="1" ht="70.5" customHeight="1" spans="1:15">
      <c r="A178" s="8">
        <v>29</v>
      </c>
      <c r="B178" s="9" t="s">
        <v>652</v>
      </c>
      <c r="C178" s="9"/>
      <c r="D178" s="10" t="s">
        <v>653</v>
      </c>
      <c r="E178" s="10"/>
      <c r="F178" s="10" t="s">
        <v>654</v>
      </c>
      <c r="G178" s="10"/>
      <c r="H178" s="9" t="s">
        <v>525</v>
      </c>
      <c r="I178" s="24">
        <v>6</v>
      </c>
      <c r="J178" s="24"/>
      <c r="K178" s="24">
        <v>1492.92</v>
      </c>
      <c r="L178" s="24">
        <v>8957.52</v>
      </c>
      <c r="M178" s="18">
        <f>汇总表!$E$6</f>
        <v>0</v>
      </c>
      <c r="N178" s="22">
        <f t="shared" si="10"/>
        <v>1492.92</v>
      </c>
      <c r="O178" s="23">
        <f t="shared" si="11"/>
        <v>8957.52</v>
      </c>
    </row>
    <row r="179" s="1" customFormat="1" ht="70.5" customHeight="1" spans="1:15">
      <c r="A179" s="8">
        <v>30</v>
      </c>
      <c r="B179" s="9" t="s">
        <v>655</v>
      </c>
      <c r="C179" s="9"/>
      <c r="D179" s="10" t="s">
        <v>656</v>
      </c>
      <c r="E179" s="10"/>
      <c r="F179" s="10" t="s">
        <v>657</v>
      </c>
      <c r="G179" s="10"/>
      <c r="H179" s="9" t="s">
        <v>525</v>
      </c>
      <c r="I179" s="24">
        <v>6</v>
      </c>
      <c r="J179" s="24"/>
      <c r="K179" s="24">
        <v>2491.61</v>
      </c>
      <c r="L179" s="24">
        <v>14949.66</v>
      </c>
      <c r="M179" s="18">
        <f>汇总表!$E$6</f>
        <v>0</v>
      </c>
      <c r="N179" s="22">
        <f t="shared" si="10"/>
        <v>2491.61</v>
      </c>
      <c r="O179" s="23">
        <f t="shared" si="11"/>
        <v>14949.66</v>
      </c>
    </row>
    <row r="180" s="1" customFormat="1" ht="70.5" customHeight="1" spans="1:15">
      <c r="A180" s="8">
        <v>31</v>
      </c>
      <c r="B180" s="9" t="s">
        <v>658</v>
      </c>
      <c r="C180" s="9"/>
      <c r="D180" s="10" t="s">
        <v>659</v>
      </c>
      <c r="E180" s="10"/>
      <c r="F180" s="10" t="s">
        <v>660</v>
      </c>
      <c r="G180" s="10"/>
      <c r="H180" s="9" t="s">
        <v>525</v>
      </c>
      <c r="I180" s="24">
        <v>3</v>
      </c>
      <c r="J180" s="24"/>
      <c r="K180" s="24">
        <v>352.37</v>
      </c>
      <c r="L180" s="24">
        <v>1057.11</v>
      </c>
      <c r="M180" s="18">
        <f>汇总表!$E$6</f>
        <v>0</v>
      </c>
      <c r="N180" s="22">
        <f t="shared" si="10"/>
        <v>352.37</v>
      </c>
      <c r="O180" s="23">
        <f t="shared" si="11"/>
        <v>1057.11</v>
      </c>
    </row>
    <row r="181" s="1" customFormat="1" ht="70.5" customHeight="1" spans="1:15">
      <c r="A181" s="8">
        <v>32</v>
      </c>
      <c r="B181" s="9" t="s">
        <v>661</v>
      </c>
      <c r="C181" s="9"/>
      <c r="D181" s="10" t="s">
        <v>662</v>
      </c>
      <c r="E181" s="10"/>
      <c r="F181" s="10" t="s">
        <v>663</v>
      </c>
      <c r="G181" s="10"/>
      <c r="H181" s="9" t="s">
        <v>525</v>
      </c>
      <c r="I181" s="24">
        <v>5</v>
      </c>
      <c r="J181" s="24"/>
      <c r="K181" s="24">
        <v>671.63</v>
      </c>
      <c r="L181" s="24">
        <v>3358.15</v>
      </c>
      <c r="M181" s="18">
        <f>汇总表!$E$6</f>
        <v>0</v>
      </c>
      <c r="N181" s="22">
        <f t="shared" si="10"/>
        <v>671.63</v>
      </c>
      <c r="O181" s="23">
        <f t="shared" si="11"/>
        <v>3358.15</v>
      </c>
    </row>
    <row r="182" s="1" customFormat="1" ht="48" customHeight="1" spans="1:15">
      <c r="A182" s="8">
        <v>33</v>
      </c>
      <c r="B182" s="9" t="s">
        <v>664</v>
      </c>
      <c r="C182" s="9"/>
      <c r="D182" s="10" t="s">
        <v>665</v>
      </c>
      <c r="E182" s="10"/>
      <c r="F182" s="10" t="s">
        <v>666</v>
      </c>
      <c r="G182" s="10"/>
      <c r="H182" s="9" t="s">
        <v>525</v>
      </c>
      <c r="I182" s="24">
        <v>2</v>
      </c>
      <c r="J182" s="24"/>
      <c r="K182" s="24">
        <v>80.87</v>
      </c>
      <c r="L182" s="24">
        <v>161.74</v>
      </c>
      <c r="M182" s="18">
        <f>汇总表!$E$6</f>
        <v>0</v>
      </c>
      <c r="N182" s="22">
        <f t="shared" si="10"/>
        <v>80.87</v>
      </c>
      <c r="O182" s="23">
        <f t="shared" si="11"/>
        <v>161.74</v>
      </c>
    </row>
    <row r="183" s="1" customFormat="1" ht="70.5" customHeight="1" spans="1:15">
      <c r="A183" s="8">
        <v>34</v>
      </c>
      <c r="B183" s="9" t="s">
        <v>667</v>
      </c>
      <c r="C183" s="9"/>
      <c r="D183" s="10" t="s">
        <v>668</v>
      </c>
      <c r="E183" s="10"/>
      <c r="F183" s="10" t="s">
        <v>669</v>
      </c>
      <c r="G183" s="10"/>
      <c r="H183" s="9" t="s">
        <v>670</v>
      </c>
      <c r="I183" s="24">
        <v>2</v>
      </c>
      <c r="J183" s="24"/>
      <c r="K183" s="24">
        <v>1343.63</v>
      </c>
      <c r="L183" s="24">
        <v>2687.26</v>
      </c>
      <c r="M183" s="18">
        <f>汇总表!$E$6</f>
        <v>0</v>
      </c>
      <c r="N183" s="22">
        <f t="shared" si="10"/>
        <v>1343.63</v>
      </c>
      <c r="O183" s="23">
        <f t="shared" si="11"/>
        <v>2687.26</v>
      </c>
    </row>
    <row r="184" s="1" customFormat="1" ht="70.5" customHeight="1" spans="1:15">
      <c r="A184" s="8">
        <v>35</v>
      </c>
      <c r="B184" s="9" t="s">
        <v>671</v>
      </c>
      <c r="C184" s="9"/>
      <c r="D184" s="10" t="s">
        <v>672</v>
      </c>
      <c r="E184" s="10"/>
      <c r="F184" s="10" t="s">
        <v>673</v>
      </c>
      <c r="G184" s="10"/>
      <c r="H184" s="9" t="s">
        <v>38</v>
      </c>
      <c r="I184" s="24">
        <v>12</v>
      </c>
      <c r="J184" s="24"/>
      <c r="K184" s="24">
        <v>591.59</v>
      </c>
      <c r="L184" s="24">
        <v>7099.08</v>
      </c>
      <c r="M184" s="18">
        <f>汇总表!$E$6</f>
        <v>0</v>
      </c>
      <c r="N184" s="22">
        <f t="shared" si="10"/>
        <v>591.59</v>
      </c>
      <c r="O184" s="23">
        <f t="shared" si="11"/>
        <v>7099.08</v>
      </c>
    </row>
    <row r="185" s="1" customFormat="1" ht="70.5" customHeight="1" spans="1:15">
      <c r="A185" s="8">
        <v>36</v>
      </c>
      <c r="B185" s="9" t="s">
        <v>674</v>
      </c>
      <c r="C185" s="9"/>
      <c r="D185" s="10" t="s">
        <v>675</v>
      </c>
      <c r="E185" s="10"/>
      <c r="F185" s="10" t="s">
        <v>676</v>
      </c>
      <c r="G185" s="10"/>
      <c r="H185" s="9" t="s">
        <v>67</v>
      </c>
      <c r="I185" s="24">
        <v>6</v>
      </c>
      <c r="J185" s="24"/>
      <c r="K185" s="24">
        <v>118.33</v>
      </c>
      <c r="L185" s="24">
        <v>709.98</v>
      </c>
      <c r="M185" s="18">
        <f>汇总表!$E$6</f>
        <v>0</v>
      </c>
      <c r="N185" s="22">
        <f t="shared" si="10"/>
        <v>118.33</v>
      </c>
      <c r="O185" s="23">
        <f t="shared" si="11"/>
        <v>709.98</v>
      </c>
    </row>
    <row r="186" s="1" customFormat="1" ht="70.5" customHeight="1" spans="1:15">
      <c r="A186" s="8">
        <v>37</v>
      </c>
      <c r="B186" s="9" t="s">
        <v>677</v>
      </c>
      <c r="C186" s="9"/>
      <c r="D186" s="10" t="s">
        <v>678</v>
      </c>
      <c r="E186" s="10"/>
      <c r="F186" s="10" t="s">
        <v>679</v>
      </c>
      <c r="G186" s="10"/>
      <c r="H186" s="9" t="s">
        <v>60</v>
      </c>
      <c r="I186" s="24">
        <v>6</v>
      </c>
      <c r="J186" s="24"/>
      <c r="K186" s="24">
        <v>529.4</v>
      </c>
      <c r="L186" s="24">
        <v>3176.4</v>
      </c>
      <c r="M186" s="18">
        <f>汇总表!$E$6</f>
        <v>0</v>
      </c>
      <c r="N186" s="22">
        <f t="shared" si="10"/>
        <v>529.4</v>
      </c>
      <c r="O186" s="23">
        <f t="shared" si="11"/>
        <v>3176.4</v>
      </c>
    </row>
    <row r="187" s="1" customFormat="1" ht="93" customHeight="1" spans="1:15">
      <c r="A187" s="8">
        <v>38</v>
      </c>
      <c r="B187" s="9" t="s">
        <v>680</v>
      </c>
      <c r="C187" s="9"/>
      <c r="D187" s="10" t="s">
        <v>681</v>
      </c>
      <c r="E187" s="10"/>
      <c r="F187" s="10" t="s">
        <v>682</v>
      </c>
      <c r="G187" s="10"/>
      <c r="H187" s="9" t="s">
        <v>67</v>
      </c>
      <c r="I187" s="24">
        <v>6</v>
      </c>
      <c r="J187" s="24"/>
      <c r="K187" s="24">
        <v>933.75</v>
      </c>
      <c r="L187" s="24">
        <v>5602.5</v>
      </c>
      <c r="M187" s="18">
        <f>汇总表!$E$6</f>
        <v>0</v>
      </c>
      <c r="N187" s="22">
        <f t="shared" si="10"/>
        <v>933.75</v>
      </c>
      <c r="O187" s="23">
        <f t="shared" si="11"/>
        <v>5602.5</v>
      </c>
    </row>
    <row r="188" s="1" customFormat="1" ht="70.5" customHeight="1" spans="1:15">
      <c r="A188" s="8">
        <v>39</v>
      </c>
      <c r="B188" s="9" t="s">
        <v>683</v>
      </c>
      <c r="C188" s="9"/>
      <c r="D188" s="10" t="s">
        <v>684</v>
      </c>
      <c r="E188" s="10"/>
      <c r="F188" s="10" t="s">
        <v>685</v>
      </c>
      <c r="G188" s="10"/>
      <c r="H188" s="9" t="s">
        <v>525</v>
      </c>
      <c r="I188" s="24">
        <v>3</v>
      </c>
      <c r="J188" s="24"/>
      <c r="K188" s="24">
        <v>2937.44</v>
      </c>
      <c r="L188" s="24">
        <v>8812.32</v>
      </c>
      <c r="M188" s="18">
        <f>汇总表!$E$6</f>
        <v>0</v>
      </c>
      <c r="N188" s="22">
        <f t="shared" si="10"/>
        <v>2937.44</v>
      </c>
      <c r="O188" s="23">
        <f t="shared" si="11"/>
        <v>8812.32</v>
      </c>
    </row>
    <row r="189" s="1" customFormat="1" ht="81.75" customHeight="1" spans="1:15">
      <c r="A189" s="8">
        <v>40</v>
      </c>
      <c r="B189" s="9" t="s">
        <v>686</v>
      </c>
      <c r="C189" s="9"/>
      <c r="D189" s="10" t="s">
        <v>687</v>
      </c>
      <c r="E189" s="10"/>
      <c r="F189" s="10" t="s">
        <v>688</v>
      </c>
      <c r="G189" s="10"/>
      <c r="H189" s="9" t="s">
        <v>67</v>
      </c>
      <c r="I189" s="24">
        <v>1</v>
      </c>
      <c r="J189" s="24"/>
      <c r="K189" s="24">
        <v>37472.47</v>
      </c>
      <c r="L189" s="24">
        <v>37472.47</v>
      </c>
      <c r="M189" s="18">
        <f>汇总表!$E$6</f>
        <v>0</v>
      </c>
      <c r="N189" s="22">
        <f t="shared" si="10"/>
        <v>37472.47</v>
      </c>
      <c r="O189" s="23">
        <f t="shared" si="11"/>
        <v>37472.47</v>
      </c>
    </row>
    <row r="190" s="1" customFormat="1" ht="171.75" customHeight="1" spans="1:15">
      <c r="A190" s="8">
        <v>41</v>
      </c>
      <c r="B190" s="9" t="s">
        <v>689</v>
      </c>
      <c r="C190" s="9"/>
      <c r="D190" s="10" t="s">
        <v>690</v>
      </c>
      <c r="E190" s="10"/>
      <c r="F190" s="10" t="s">
        <v>691</v>
      </c>
      <c r="G190" s="10"/>
      <c r="H190" s="9" t="s">
        <v>60</v>
      </c>
      <c r="I190" s="24">
        <v>1</v>
      </c>
      <c r="J190" s="24"/>
      <c r="K190" s="24">
        <v>82573.85</v>
      </c>
      <c r="L190" s="24">
        <v>82573.85</v>
      </c>
      <c r="M190" s="18">
        <f>汇总表!$E$6</f>
        <v>0</v>
      </c>
      <c r="N190" s="22">
        <f t="shared" si="10"/>
        <v>82573.85</v>
      </c>
      <c r="O190" s="23">
        <f t="shared" si="11"/>
        <v>82573.85</v>
      </c>
    </row>
    <row r="191" s="1" customFormat="1" ht="14.25" customHeight="1" spans="1:15">
      <c r="A191" s="8"/>
      <c r="B191" s="9"/>
      <c r="C191" s="9"/>
      <c r="D191" s="10" t="s">
        <v>692</v>
      </c>
      <c r="E191" s="10"/>
      <c r="F191" s="10"/>
      <c r="G191" s="10"/>
      <c r="H191" s="11"/>
      <c r="I191" s="11"/>
      <c r="J191" s="11"/>
      <c r="K191" s="11"/>
      <c r="L191" s="11"/>
      <c r="M191" s="18"/>
      <c r="N191" s="22"/>
      <c r="O191" s="23"/>
    </row>
    <row r="192" s="1" customFormat="1" ht="59.25" customHeight="1" spans="1:15">
      <c r="A192" s="8">
        <v>1</v>
      </c>
      <c r="B192" s="9" t="s">
        <v>693</v>
      </c>
      <c r="C192" s="9"/>
      <c r="D192" s="10" t="s">
        <v>694</v>
      </c>
      <c r="E192" s="10"/>
      <c r="F192" s="10" t="s">
        <v>695</v>
      </c>
      <c r="G192" s="10"/>
      <c r="H192" s="9" t="s">
        <v>60</v>
      </c>
      <c r="I192" s="24">
        <v>5</v>
      </c>
      <c r="J192" s="24"/>
      <c r="K192" s="24">
        <v>7677.4</v>
      </c>
      <c r="L192" s="24">
        <v>38387</v>
      </c>
      <c r="M192" s="18">
        <f>汇总表!$E$6</f>
        <v>0</v>
      </c>
      <c r="N192" s="22">
        <f t="shared" si="10"/>
        <v>7677.4</v>
      </c>
      <c r="O192" s="23">
        <f t="shared" si="11"/>
        <v>38387</v>
      </c>
    </row>
    <row r="193" s="1" customFormat="1" ht="48" customHeight="1" spans="1:15">
      <c r="A193" s="8">
        <v>2</v>
      </c>
      <c r="B193" s="9" t="s">
        <v>696</v>
      </c>
      <c r="C193" s="9"/>
      <c r="D193" s="10" t="s">
        <v>697</v>
      </c>
      <c r="E193" s="10"/>
      <c r="F193" s="10" t="s">
        <v>698</v>
      </c>
      <c r="G193" s="10"/>
      <c r="H193" s="9" t="s">
        <v>60</v>
      </c>
      <c r="I193" s="24">
        <v>5</v>
      </c>
      <c r="J193" s="24"/>
      <c r="K193" s="24">
        <v>91.09</v>
      </c>
      <c r="L193" s="24">
        <v>455.45</v>
      </c>
      <c r="M193" s="18">
        <f>汇总表!$E$6</f>
        <v>0</v>
      </c>
      <c r="N193" s="22">
        <f t="shared" si="10"/>
        <v>91.09</v>
      </c>
      <c r="O193" s="23">
        <f t="shared" si="11"/>
        <v>455.45</v>
      </c>
    </row>
    <row r="194" s="1" customFormat="1" ht="14.25" customHeight="1" spans="1:15">
      <c r="A194" s="26" t="s">
        <v>203</v>
      </c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8">
        <f>SUM(L6:L193)</f>
        <v>1039720.97</v>
      </c>
      <c r="M194" s="36"/>
      <c r="N194" s="37"/>
      <c r="O194" s="38">
        <f>SUM(O6:O193)</f>
        <v>1039720.97</v>
      </c>
    </row>
  </sheetData>
  <sheetProtection password="CB1F" sheet="1" selectLockedCells="1" selectUnlockedCells="1" objects="1"/>
  <mergeCells count="762">
    <mergeCell ref="A1:O1"/>
    <mergeCell ref="A2:F2"/>
    <mergeCell ref="G2:I2"/>
    <mergeCell ref="J2:M2"/>
    <mergeCell ref="K3:L3"/>
    <mergeCell ref="M3:O3"/>
    <mergeCell ref="B5:C5"/>
    <mergeCell ref="D5:G5"/>
    <mergeCell ref="I5:J5"/>
    <mergeCell ref="B6:C6"/>
    <mergeCell ref="D6:E6"/>
    <mergeCell ref="F6:G6"/>
    <mergeCell ref="I6:J6"/>
    <mergeCell ref="B7:C7"/>
    <mergeCell ref="D7:E7"/>
    <mergeCell ref="F7:G7"/>
    <mergeCell ref="I7:J7"/>
    <mergeCell ref="B8:C8"/>
    <mergeCell ref="D8:E8"/>
    <mergeCell ref="F8:G8"/>
    <mergeCell ref="I8:J8"/>
    <mergeCell ref="B9:C9"/>
    <mergeCell ref="D9:E9"/>
    <mergeCell ref="F9:G9"/>
    <mergeCell ref="I9:J9"/>
    <mergeCell ref="B10:C10"/>
    <mergeCell ref="D10:E10"/>
    <mergeCell ref="F10:G10"/>
    <mergeCell ref="I10:J10"/>
    <mergeCell ref="B11:C11"/>
    <mergeCell ref="D11:E11"/>
    <mergeCell ref="F11:G11"/>
    <mergeCell ref="I11:J11"/>
    <mergeCell ref="B12:C12"/>
    <mergeCell ref="D12:E12"/>
    <mergeCell ref="F12:G12"/>
    <mergeCell ref="I12:J12"/>
    <mergeCell ref="B13:C13"/>
    <mergeCell ref="D13:E13"/>
    <mergeCell ref="F13:G13"/>
    <mergeCell ref="I13:J13"/>
    <mergeCell ref="B14:C14"/>
    <mergeCell ref="D14:E14"/>
    <mergeCell ref="F14:G14"/>
    <mergeCell ref="I14:J14"/>
    <mergeCell ref="B15:C15"/>
    <mergeCell ref="D15:E15"/>
    <mergeCell ref="F15:G15"/>
    <mergeCell ref="I15:J15"/>
    <mergeCell ref="B16:C16"/>
    <mergeCell ref="D16:E16"/>
    <mergeCell ref="F16:G16"/>
    <mergeCell ref="I16:J16"/>
    <mergeCell ref="B17:C17"/>
    <mergeCell ref="D17:E17"/>
    <mergeCell ref="F17:G17"/>
    <mergeCell ref="I17:J17"/>
    <mergeCell ref="B18:C18"/>
    <mergeCell ref="D18:E18"/>
    <mergeCell ref="F18:G18"/>
    <mergeCell ref="I18:J18"/>
    <mergeCell ref="B19:C19"/>
    <mergeCell ref="D19:E19"/>
    <mergeCell ref="F19:G19"/>
    <mergeCell ref="I19:J19"/>
    <mergeCell ref="B20:C20"/>
    <mergeCell ref="D20:E20"/>
    <mergeCell ref="F20:G20"/>
    <mergeCell ref="I20:J20"/>
    <mergeCell ref="B21:C21"/>
    <mergeCell ref="D21:E21"/>
    <mergeCell ref="F21:G21"/>
    <mergeCell ref="I21:J21"/>
    <mergeCell ref="B22:C22"/>
    <mergeCell ref="D22:E22"/>
    <mergeCell ref="F22:G22"/>
    <mergeCell ref="I22:J22"/>
    <mergeCell ref="B23:C23"/>
    <mergeCell ref="D23:E23"/>
    <mergeCell ref="F23:G23"/>
    <mergeCell ref="I23:J23"/>
    <mergeCell ref="B24:C24"/>
    <mergeCell ref="D24:E24"/>
    <mergeCell ref="F24:G24"/>
    <mergeCell ref="I24:J24"/>
    <mergeCell ref="B25:C25"/>
    <mergeCell ref="D25:E25"/>
    <mergeCell ref="F25:G25"/>
    <mergeCell ref="I25:J25"/>
    <mergeCell ref="B26:C26"/>
    <mergeCell ref="D26:E26"/>
    <mergeCell ref="F26:G26"/>
    <mergeCell ref="I26:J26"/>
    <mergeCell ref="B27:C27"/>
    <mergeCell ref="D27:E27"/>
    <mergeCell ref="F27:G27"/>
    <mergeCell ref="I27:J27"/>
    <mergeCell ref="B28:C28"/>
    <mergeCell ref="D28:E28"/>
    <mergeCell ref="F28:G28"/>
    <mergeCell ref="I28:J28"/>
    <mergeCell ref="B29:C29"/>
    <mergeCell ref="D29:E29"/>
    <mergeCell ref="F29:G29"/>
    <mergeCell ref="I29:J29"/>
    <mergeCell ref="B30:C30"/>
    <mergeCell ref="D30:E30"/>
    <mergeCell ref="F30:G30"/>
    <mergeCell ref="I30:J30"/>
    <mergeCell ref="B31:C31"/>
    <mergeCell ref="D31:E31"/>
    <mergeCell ref="F31:G31"/>
    <mergeCell ref="I31:J31"/>
    <mergeCell ref="B32:C32"/>
    <mergeCell ref="D32:E32"/>
    <mergeCell ref="F32:G32"/>
    <mergeCell ref="I32:J32"/>
    <mergeCell ref="B33:C33"/>
    <mergeCell ref="D33:E33"/>
    <mergeCell ref="F33:G33"/>
    <mergeCell ref="I33:J33"/>
    <mergeCell ref="B34:C34"/>
    <mergeCell ref="D34:E34"/>
    <mergeCell ref="F34:G34"/>
    <mergeCell ref="I34:J34"/>
    <mergeCell ref="B35:C35"/>
    <mergeCell ref="D35:E35"/>
    <mergeCell ref="F35:G35"/>
    <mergeCell ref="I35:J35"/>
    <mergeCell ref="B36:C36"/>
    <mergeCell ref="D36:E36"/>
    <mergeCell ref="F36:G36"/>
    <mergeCell ref="I36:J36"/>
    <mergeCell ref="B37:C37"/>
    <mergeCell ref="D37:E37"/>
    <mergeCell ref="F37:G37"/>
    <mergeCell ref="I37:J37"/>
    <mergeCell ref="B38:C38"/>
    <mergeCell ref="D38:E38"/>
    <mergeCell ref="F38:G38"/>
    <mergeCell ref="I38:J38"/>
    <mergeCell ref="B39:C39"/>
    <mergeCell ref="D39:E39"/>
    <mergeCell ref="F39:G39"/>
    <mergeCell ref="I39:J39"/>
    <mergeCell ref="B40:C40"/>
    <mergeCell ref="D40:E40"/>
    <mergeCell ref="F40:G40"/>
    <mergeCell ref="I40:J40"/>
    <mergeCell ref="B41:C41"/>
    <mergeCell ref="D41:E41"/>
    <mergeCell ref="F41:G41"/>
    <mergeCell ref="I41:J41"/>
    <mergeCell ref="B42:C42"/>
    <mergeCell ref="D42:E42"/>
    <mergeCell ref="F42:G42"/>
    <mergeCell ref="I42:J42"/>
    <mergeCell ref="B43:C43"/>
    <mergeCell ref="D43:E43"/>
    <mergeCell ref="F43:G43"/>
    <mergeCell ref="I43:J43"/>
    <mergeCell ref="B44:C44"/>
    <mergeCell ref="D44:E44"/>
    <mergeCell ref="F44:G44"/>
    <mergeCell ref="I44:J44"/>
    <mergeCell ref="B45:C45"/>
    <mergeCell ref="D45:E45"/>
    <mergeCell ref="F45:G45"/>
    <mergeCell ref="I45:J45"/>
    <mergeCell ref="B46:C46"/>
    <mergeCell ref="D46:E46"/>
    <mergeCell ref="F46:G46"/>
    <mergeCell ref="I46:J46"/>
    <mergeCell ref="B47:C47"/>
    <mergeCell ref="D47:E47"/>
    <mergeCell ref="F47:G47"/>
    <mergeCell ref="I47:J47"/>
    <mergeCell ref="B48:C48"/>
    <mergeCell ref="D48:E48"/>
    <mergeCell ref="F48:G48"/>
    <mergeCell ref="I48:J48"/>
    <mergeCell ref="B49:C49"/>
    <mergeCell ref="D49:E49"/>
    <mergeCell ref="F49:G49"/>
    <mergeCell ref="I49:J49"/>
    <mergeCell ref="B50:C50"/>
    <mergeCell ref="D50:E50"/>
    <mergeCell ref="F50:G50"/>
    <mergeCell ref="I50:J50"/>
    <mergeCell ref="B51:C51"/>
    <mergeCell ref="D51:E51"/>
    <mergeCell ref="F51:G51"/>
    <mergeCell ref="I51:J51"/>
    <mergeCell ref="B52:C52"/>
    <mergeCell ref="D52:E52"/>
    <mergeCell ref="F52:G52"/>
    <mergeCell ref="I52:J52"/>
    <mergeCell ref="B53:C53"/>
    <mergeCell ref="D53:E53"/>
    <mergeCell ref="F53:G53"/>
    <mergeCell ref="I53:J53"/>
    <mergeCell ref="B54:C54"/>
    <mergeCell ref="D54:E54"/>
    <mergeCell ref="F54:G54"/>
    <mergeCell ref="I54:J54"/>
    <mergeCell ref="B55:C55"/>
    <mergeCell ref="D55:E55"/>
    <mergeCell ref="F55:G55"/>
    <mergeCell ref="I55:J55"/>
    <mergeCell ref="B56:C56"/>
    <mergeCell ref="D56:E56"/>
    <mergeCell ref="F56:G56"/>
    <mergeCell ref="I56:J56"/>
    <mergeCell ref="B57:C57"/>
    <mergeCell ref="D57:E57"/>
    <mergeCell ref="F57:G57"/>
    <mergeCell ref="I57:J57"/>
    <mergeCell ref="B58:C58"/>
    <mergeCell ref="D58:E58"/>
    <mergeCell ref="F58:G58"/>
    <mergeCell ref="I58:J58"/>
    <mergeCell ref="B59:C59"/>
    <mergeCell ref="D59:E59"/>
    <mergeCell ref="F59:G59"/>
    <mergeCell ref="I59:J59"/>
    <mergeCell ref="B60:C60"/>
    <mergeCell ref="D60:E60"/>
    <mergeCell ref="F60:G60"/>
    <mergeCell ref="I60:J60"/>
    <mergeCell ref="B61:C61"/>
    <mergeCell ref="D61:E61"/>
    <mergeCell ref="F61:G61"/>
    <mergeCell ref="I61:J61"/>
    <mergeCell ref="B62:C62"/>
    <mergeCell ref="D62:E62"/>
    <mergeCell ref="F62:G62"/>
    <mergeCell ref="I62:J62"/>
    <mergeCell ref="B63:C63"/>
    <mergeCell ref="D63:E63"/>
    <mergeCell ref="F63:G63"/>
    <mergeCell ref="I63:J63"/>
    <mergeCell ref="B64:C64"/>
    <mergeCell ref="D64:E64"/>
    <mergeCell ref="F64:G64"/>
    <mergeCell ref="I64:J64"/>
    <mergeCell ref="B65:C65"/>
    <mergeCell ref="D65:E65"/>
    <mergeCell ref="F65:G65"/>
    <mergeCell ref="I65:J65"/>
    <mergeCell ref="B66:C66"/>
    <mergeCell ref="D66:E66"/>
    <mergeCell ref="F66:G66"/>
    <mergeCell ref="I66:J66"/>
    <mergeCell ref="B67:C67"/>
    <mergeCell ref="D67:E67"/>
    <mergeCell ref="F67:G67"/>
    <mergeCell ref="I67:J67"/>
    <mergeCell ref="B68:C68"/>
    <mergeCell ref="D68:E68"/>
    <mergeCell ref="F68:G68"/>
    <mergeCell ref="I68:J68"/>
    <mergeCell ref="B69:C69"/>
    <mergeCell ref="D69:E69"/>
    <mergeCell ref="F69:G69"/>
    <mergeCell ref="I69:J69"/>
    <mergeCell ref="B70:C70"/>
    <mergeCell ref="D70:E70"/>
    <mergeCell ref="F70:G70"/>
    <mergeCell ref="I70:J70"/>
    <mergeCell ref="B71:C71"/>
    <mergeCell ref="D71:E71"/>
    <mergeCell ref="F71:G71"/>
    <mergeCell ref="I71:J71"/>
    <mergeCell ref="B72:C72"/>
    <mergeCell ref="D72:G72"/>
    <mergeCell ref="I72:J72"/>
    <mergeCell ref="B73:C73"/>
    <mergeCell ref="D73:E73"/>
    <mergeCell ref="F73:G73"/>
    <mergeCell ref="I73:J73"/>
    <mergeCell ref="B74:C74"/>
    <mergeCell ref="D74:E74"/>
    <mergeCell ref="F74:G74"/>
    <mergeCell ref="I74:J74"/>
    <mergeCell ref="B75:C75"/>
    <mergeCell ref="D75:E75"/>
    <mergeCell ref="F75:G75"/>
    <mergeCell ref="I75:J75"/>
    <mergeCell ref="B76:C76"/>
    <mergeCell ref="D76:E76"/>
    <mergeCell ref="F76:G76"/>
    <mergeCell ref="I76:J76"/>
    <mergeCell ref="B77:C77"/>
    <mergeCell ref="D77:E77"/>
    <mergeCell ref="F77:G77"/>
    <mergeCell ref="I77:J77"/>
    <mergeCell ref="B78:C78"/>
    <mergeCell ref="D78:E78"/>
    <mergeCell ref="F78:G78"/>
    <mergeCell ref="I78:J78"/>
    <mergeCell ref="B79:C79"/>
    <mergeCell ref="D79:E79"/>
    <mergeCell ref="F79:G79"/>
    <mergeCell ref="I79:J79"/>
    <mergeCell ref="B80:C80"/>
    <mergeCell ref="D80:E80"/>
    <mergeCell ref="F80:G80"/>
    <mergeCell ref="I80:J80"/>
    <mergeCell ref="B81:C81"/>
    <mergeCell ref="D81:E81"/>
    <mergeCell ref="F81:G81"/>
    <mergeCell ref="I81:J81"/>
    <mergeCell ref="B82:C82"/>
    <mergeCell ref="D82:E82"/>
    <mergeCell ref="F82:G82"/>
    <mergeCell ref="I82:J82"/>
    <mergeCell ref="B83:C83"/>
    <mergeCell ref="D83:E83"/>
    <mergeCell ref="F83:G83"/>
    <mergeCell ref="I83:J83"/>
    <mergeCell ref="B84:C84"/>
    <mergeCell ref="D84:E84"/>
    <mergeCell ref="F84:G84"/>
    <mergeCell ref="I84:J84"/>
    <mergeCell ref="B85:C85"/>
    <mergeCell ref="D85:E85"/>
    <mergeCell ref="F85:G85"/>
    <mergeCell ref="I85:J85"/>
    <mergeCell ref="B86:C86"/>
    <mergeCell ref="D86:E86"/>
    <mergeCell ref="F86:G86"/>
    <mergeCell ref="I86:J86"/>
    <mergeCell ref="B87:C87"/>
    <mergeCell ref="D87:E87"/>
    <mergeCell ref="F87:G87"/>
    <mergeCell ref="I87:J87"/>
    <mergeCell ref="B88:C88"/>
    <mergeCell ref="D88:E88"/>
    <mergeCell ref="F88:G88"/>
    <mergeCell ref="I88:J88"/>
    <mergeCell ref="B89:C89"/>
    <mergeCell ref="D89:E89"/>
    <mergeCell ref="F89:G89"/>
    <mergeCell ref="I89:J89"/>
    <mergeCell ref="B90:C90"/>
    <mergeCell ref="D90:E90"/>
    <mergeCell ref="F90:G90"/>
    <mergeCell ref="I90:J90"/>
    <mergeCell ref="B91:C91"/>
    <mergeCell ref="D91:E91"/>
    <mergeCell ref="F91:G91"/>
    <mergeCell ref="I91:J91"/>
    <mergeCell ref="B92:C92"/>
    <mergeCell ref="D92:E92"/>
    <mergeCell ref="F92:G92"/>
    <mergeCell ref="I92:J92"/>
    <mergeCell ref="B93:C93"/>
    <mergeCell ref="D93:G93"/>
    <mergeCell ref="I93:J93"/>
    <mergeCell ref="B94:C94"/>
    <mergeCell ref="D94:E94"/>
    <mergeCell ref="F94:G94"/>
    <mergeCell ref="I94:J94"/>
    <mergeCell ref="B95:C95"/>
    <mergeCell ref="D95:E95"/>
    <mergeCell ref="F95:G95"/>
    <mergeCell ref="I95:J95"/>
    <mergeCell ref="B96:C96"/>
    <mergeCell ref="D96:E96"/>
    <mergeCell ref="F96:G96"/>
    <mergeCell ref="I96:J96"/>
    <mergeCell ref="B97:C97"/>
    <mergeCell ref="D97:E97"/>
    <mergeCell ref="F97:G97"/>
    <mergeCell ref="I97:J97"/>
    <mergeCell ref="B98:C98"/>
    <mergeCell ref="D98:E98"/>
    <mergeCell ref="F98:G98"/>
    <mergeCell ref="I98:J98"/>
    <mergeCell ref="B99:C99"/>
    <mergeCell ref="D99:E99"/>
    <mergeCell ref="F99:G99"/>
    <mergeCell ref="I99:J99"/>
    <mergeCell ref="B100:C100"/>
    <mergeCell ref="D100:E100"/>
    <mergeCell ref="F100:G100"/>
    <mergeCell ref="I100:J100"/>
    <mergeCell ref="B101:C101"/>
    <mergeCell ref="D101:E101"/>
    <mergeCell ref="F101:G101"/>
    <mergeCell ref="I101:J101"/>
    <mergeCell ref="B102:C102"/>
    <mergeCell ref="D102:G102"/>
    <mergeCell ref="I102:J102"/>
    <mergeCell ref="B103:C103"/>
    <mergeCell ref="D103:E103"/>
    <mergeCell ref="F103:G103"/>
    <mergeCell ref="I103:J103"/>
    <mergeCell ref="B104:C104"/>
    <mergeCell ref="D104:E104"/>
    <mergeCell ref="F104:G104"/>
    <mergeCell ref="I104:J104"/>
    <mergeCell ref="B105:C105"/>
    <mergeCell ref="D105:E105"/>
    <mergeCell ref="F105:G105"/>
    <mergeCell ref="I105:J105"/>
    <mergeCell ref="B106:C106"/>
    <mergeCell ref="D106:E106"/>
    <mergeCell ref="F106:G106"/>
    <mergeCell ref="I106:J106"/>
    <mergeCell ref="B107:C107"/>
    <mergeCell ref="D107:E107"/>
    <mergeCell ref="F107:G107"/>
    <mergeCell ref="I107:J107"/>
    <mergeCell ref="B108:C108"/>
    <mergeCell ref="D108:E108"/>
    <mergeCell ref="F108:G108"/>
    <mergeCell ref="I108:J108"/>
    <mergeCell ref="B109:C109"/>
    <mergeCell ref="D109:E109"/>
    <mergeCell ref="F109:G109"/>
    <mergeCell ref="I109:J109"/>
    <mergeCell ref="B110:C110"/>
    <mergeCell ref="D110:E110"/>
    <mergeCell ref="F110:G110"/>
    <mergeCell ref="I110:J110"/>
    <mergeCell ref="B111:C111"/>
    <mergeCell ref="D111:E111"/>
    <mergeCell ref="F111:G111"/>
    <mergeCell ref="I111:J111"/>
    <mergeCell ref="B112:C112"/>
    <mergeCell ref="D112:E112"/>
    <mergeCell ref="F112:G112"/>
    <mergeCell ref="I112:J112"/>
    <mergeCell ref="B113:C113"/>
    <mergeCell ref="D113:E113"/>
    <mergeCell ref="F113:G113"/>
    <mergeCell ref="I113:J113"/>
    <mergeCell ref="B114:C114"/>
    <mergeCell ref="D114:E114"/>
    <mergeCell ref="F114:G114"/>
    <mergeCell ref="I114:J114"/>
    <mergeCell ref="B115:C115"/>
    <mergeCell ref="D115:E115"/>
    <mergeCell ref="F115:G115"/>
    <mergeCell ref="I115:J115"/>
    <mergeCell ref="B116:C116"/>
    <mergeCell ref="D116:E116"/>
    <mergeCell ref="F116:G116"/>
    <mergeCell ref="I116:J116"/>
    <mergeCell ref="B117:C117"/>
    <mergeCell ref="D117:E117"/>
    <mergeCell ref="F117:G117"/>
    <mergeCell ref="I117:J117"/>
    <mergeCell ref="B118:C118"/>
    <mergeCell ref="D118:E118"/>
    <mergeCell ref="F118:G118"/>
    <mergeCell ref="I118:J118"/>
    <mergeCell ref="B119:C119"/>
    <mergeCell ref="D119:E119"/>
    <mergeCell ref="F119:G119"/>
    <mergeCell ref="I119:J119"/>
    <mergeCell ref="B120:C120"/>
    <mergeCell ref="D120:E120"/>
    <mergeCell ref="F120:G120"/>
    <mergeCell ref="I120:J120"/>
    <mergeCell ref="B121:C121"/>
    <mergeCell ref="D121:E121"/>
    <mergeCell ref="F121:G121"/>
    <mergeCell ref="I121:J121"/>
    <mergeCell ref="B122:C122"/>
    <mergeCell ref="D122:E122"/>
    <mergeCell ref="F122:G122"/>
    <mergeCell ref="I122:J122"/>
    <mergeCell ref="B123:C123"/>
    <mergeCell ref="D123:E123"/>
    <mergeCell ref="F123:G123"/>
    <mergeCell ref="I123:J123"/>
    <mergeCell ref="B124:C124"/>
    <mergeCell ref="D124:E124"/>
    <mergeCell ref="F124:G124"/>
    <mergeCell ref="I124:J124"/>
    <mergeCell ref="B125:C125"/>
    <mergeCell ref="D125:E125"/>
    <mergeCell ref="F125:G125"/>
    <mergeCell ref="I125:J125"/>
    <mergeCell ref="B126:C126"/>
    <mergeCell ref="D126:G126"/>
    <mergeCell ref="I126:J126"/>
    <mergeCell ref="B127:C127"/>
    <mergeCell ref="D127:E127"/>
    <mergeCell ref="F127:G127"/>
    <mergeCell ref="I127:J127"/>
    <mergeCell ref="B128:C128"/>
    <mergeCell ref="D128:E128"/>
    <mergeCell ref="F128:G128"/>
    <mergeCell ref="I128:J128"/>
    <mergeCell ref="B129:C129"/>
    <mergeCell ref="D129:E129"/>
    <mergeCell ref="F129:G129"/>
    <mergeCell ref="I129:J129"/>
    <mergeCell ref="B130:C130"/>
    <mergeCell ref="D130:E130"/>
    <mergeCell ref="F130:G130"/>
    <mergeCell ref="I130:J130"/>
    <mergeCell ref="B131:C131"/>
    <mergeCell ref="D131:E131"/>
    <mergeCell ref="F131:G131"/>
    <mergeCell ref="I131:J131"/>
    <mergeCell ref="B132:C132"/>
    <mergeCell ref="D132:E132"/>
    <mergeCell ref="F132:G132"/>
    <mergeCell ref="I132:J132"/>
    <mergeCell ref="B133:C133"/>
    <mergeCell ref="D133:E133"/>
    <mergeCell ref="F133:G133"/>
    <mergeCell ref="I133:J133"/>
    <mergeCell ref="B134:C134"/>
    <mergeCell ref="D134:E134"/>
    <mergeCell ref="F134:G134"/>
    <mergeCell ref="I134:J134"/>
    <mergeCell ref="B135:C135"/>
    <mergeCell ref="D135:E135"/>
    <mergeCell ref="F135:G135"/>
    <mergeCell ref="I135:J135"/>
    <mergeCell ref="B136:C136"/>
    <mergeCell ref="D136:E136"/>
    <mergeCell ref="F136:G136"/>
    <mergeCell ref="I136:J136"/>
    <mergeCell ref="B137:C137"/>
    <mergeCell ref="D137:E137"/>
    <mergeCell ref="F137:G137"/>
    <mergeCell ref="I137:J137"/>
    <mergeCell ref="B138:C138"/>
    <mergeCell ref="D138:E138"/>
    <mergeCell ref="F138:G138"/>
    <mergeCell ref="I138:J138"/>
    <mergeCell ref="B139:C139"/>
    <mergeCell ref="D139:E139"/>
    <mergeCell ref="F139:G139"/>
    <mergeCell ref="I139:J139"/>
    <mergeCell ref="B140:C140"/>
    <mergeCell ref="D140:E140"/>
    <mergeCell ref="F140:G140"/>
    <mergeCell ref="I140:J140"/>
    <mergeCell ref="B141:C141"/>
    <mergeCell ref="D141:E141"/>
    <mergeCell ref="F141:G141"/>
    <mergeCell ref="I141:J141"/>
    <mergeCell ref="B142:C142"/>
    <mergeCell ref="D142:E142"/>
    <mergeCell ref="F142:G142"/>
    <mergeCell ref="I142:J142"/>
    <mergeCell ref="B143:C143"/>
    <mergeCell ref="D143:E143"/>
    <mergeCell ref="F143:G143"/>
    <mergeCell ref="I143:J143"/>
    <mergeCell ref="B144:C144"/>
    <mergeCell ref="D144:E144"/>
    <mergeCell ref="F144:G144"/>
    <mergeCell ref="I144:J144"/>
    <mergeCell ref="B145:C145"/>
    <mergeCell ref="D145:E145"/>
    <mergeCell ref="F145:G145"/>
    <mergeCell ref="I145:J145"/>
    <mergeCell ref="B146:C146"/>
    <mergeCell ref="D146:E146"/>
    <mergeCell ref="F146:G146"/>
    <mergeCell ref="I146:J146"/>
    <mergeCell ref="B147:C147"/>
    <mergeCell ref="D147:E147"/>
    <mergeCell ref="F147:G147"/>
    <mergeCell ref="I147:J147"/>
    <mergeCell ref="B148:C148"/>
    <mergeCell ref="D148:E148"/>
    <mergeCell ref="F148:G148"/>
    <mergeCell ref="I148:J148"/>
    <mergeCell ref="B149:C149"/>
    <mergeCell ref="D149:G149"/>
    <mergeCell ref="I149:J149"/>
    <mergeCell ref="B150:C150"/>
    <mergeCell ref="D150:E150"/>
    <mergeCell ref="F150:G150"/>
    <mergeCell ref="I150:J150"/>
    <mergeCell ref="B151:C151"/>
    <mergeCell ref="D151:E151"/>
    <mergeCell ref="F151:G151"/>
    <mergeCell ref="I151:J151"/>
    <mergeCell ref="B152:C152"/>
    <mergeCell ref="D152:E152"/>
    <mergeCell ref="F152:G152"/>
    <mergeCell ref="I152:J152"/>
    <mergeCell ref="B153:C153"/>
    <mergeCell ref="D153:E153"/>
    <mergeCell ref="F153:G153"/>
    <mergeCell ref="I153:J153"/>
    <mergeCell ref="B154:C154"/>
    <mergeCell ref="D154:E154"/>
    <mergeCell ref="F154:G154"/>
    <mergeCell ref="I154:J154"/>
    <mergeCell ref="B155:C155"/>
    <mergeCell ref="D155:E155"/>
    <mergeCell ref="F155:G155"/>
    <mergeCell ref="I155:J155"/>
    <mergeCell ref="B156:C156"/>
    <mergeCell ref="D156:E156"/>
    <mergeCell ref="F156:G156"/>
    <mergeCell ref="I156:J156"/>
    <mergeCell ref="B157:C157"/>
    <mergeCell ref="D157:E157"/>
    <mergeCell ref="F157:G157"/>
    <mergeCell ref="I157:J157"/>
    <mergeCell ref="B158:C158"/>
    <mergeCell ref="D158:E158"/>
    <mergeCell ref="F158:G158"/>
    <mergeCell ref="I158:J158"/>
    <mergeCell ref="B159:C159"/>
    <mergeCell ref="D159:E159"/>
    <mergeCell ref="F159:G159"/>
    <mergeCell ref="I159:J159"/>
    <mergeCell ref="B160:C160"/>
    <mergeCell ref="D160:E160"/>
    <mergeCell ref="F160:G160"/>
    <mergeCell ref="I160:J160"/>
    <mergeCell ref="B161:C161"/>
    <mergeCell ref="D161:E161"/>
    <mergeCell ref="F161:G161"/>
    <mergeCell ref="I161:J161"/>
    <mergeCell ref="B162:C162"/>
    <mergeCell ref="D162:E162"/>
    <mergeCell ref="F162:G162"/>
    <mergeCell ref="I162:J162"/>
    <mergeCell ref="B163:C163"/>
    <mergeCell ref="D163:E163"/>
    <mergeCell ref="F163:G163"/>
    <mergeCell ref="I163:J163"/>
    <mergeCell ref="B164:C164"/>
    <mergeCell ref="D164:E164"/>
    <mergeCell ref="F164:G164"/>
    <mergeCell ref="I164:J164"/>
    <mergeCell ref="B165:C165"/>
    <mergeCell ref="D165:E165"/>
    <mergeCell ref="F165:G165"/>
    <mergeCell ref="I165:J165"/>
    <mergeCell ref="B166:C166"/>
    <mergeCell ref="D166:E166"/>
    <mergeCell ref="F166:G166"/>
    <mergeCell ref="I166:J166"/>
    <mergeCell ref="B167:C167"/>
    <mergeCell ref="D167:E167"/>
    <mergeCell ref="F167:G167"/>
    <mergeCell ref="I167:J167"/>
    <mergeCell ref="B168:C168"/>
    <mergeCell ref="D168:E168"/>
    <mergeCell ref="F168:G168"/>
    <mergeCell ref="I168:J168"/>
    <mergeCell ref="B169:C169"/>
    <mergeCell ref="D169:E169"/>
    <mergeCell ref="F169:G169"/>
    <mergeCell ref="I169:J169"/>
    <mergeCell ref="B170:C170"/>
    <mergeCell ref="D170:E170"/>
    <mergeCell ref="F170:G170"/>
    <mergeCell ref="I170:J170"/>
    <mergeCell ref="B171:C171"/>
    <mergeCell ref="D171:E171"/>
    <mergeCell ref="F171:G171"/>
    <mergeCell ref="I171:J171"/>
    <mergeCell ref="B172:C172"/>
    <mergeCell ref="D172:E172"/>
    <mergeCell ref="F172:G172"/>
    <mergeCell ref="I172:J172"/>
    <mergeCell ref="B173:C173"/>
    <mergeCell ref="D173:E173"/>
    <mergeCell ref="F173:G173"/>
    <mergeCell ref="I173:J173"/>
    <mergeCell ref="B174:C174"/>
    <mergeCell ref="D174:E174"/>
    <mergeCell ref="F174:G174"/>
    <mergeCell ref="I174:J174"/>
    <mergeCell ref="B175:C175"/>
    <mergeCell ref="D175:E175"/>
    <mergeCell ref="F175:G175"/>
    <mergeCell ref="I175:J175"/>
    <mergeCell ref="B176:C176"/>
    <mergeCell ref="D176:E176"/>
    <mergeCell ref="F176:G176"/>
    <mergeCell ref="I176:J176"/>
    <mergeCell ref="B177:C177"/>
    <mergeCell ref="D177:E177"/>
    <mergeCell ref="F177:G177"/>
    <mergeCell ref="I177:J177"/>
    <mergeCell ref="B178:C178"/>
    <mergeCell ref="D178:E178"/>
    <mergeCell ref="F178:G178"/>
    <mergeCell ref="I178:J178"/>
    <mergeCell ref="B179:C179"/>
    <mergeCell ref="D179:E179"/>
    <mergeCell ref="F179:G179"/>
    <mergeCell ref="I179:J179"/>
    <mergeCell ref="B180:C180"/>
    <mergeCell ref="D180:E180"/>
    <mergeCell ref="F180:G180"/>
    <mergeCell ref="I180:J180"/>
    <mergeCell ref="B181:C181"/>
    <mergeCell ref="D181:E181"/>
    <mergeCell ref="F181:G181"/>
    <mergeCell ref="I181:J181"/>
    <mergeCell ref="B182:C182"/>
    <mergeCell ref="D182:E182"/>
    <mergeCell ref="F182:G182"/>
    <mergeCell ref="I182:J182"/>
    <mergeCell ref="B183:C183"/>
    <mergeCell ref="D183:E183"/>
    <mergeCell ref="F183:G183"/>
    <mergeCell ref="I183:J183"/>
    <mergeCell ref="B184:C184"/>
    <mergeCell ref="D184:E184"/>
    <mergeCell ref="F184:G184"/>
    <mergeCell ref="I184:J184"/>
    <mergeCell ref="B185:C185"/>
    <mergeCell ref="D185:E185"/>
    <mergeCell ref="F185:G185"/>
    <mergeCell ref="I185:J185"/>
    <mergeCell ref="B186:C186"/>
    <mergeCell ref="D186:E186"/>
    <mergeCell ref="F186:G186"/>
    <mergeCell ref="I186:J186"/>
    <mergeCell ref="B187:C187"/>
    <mergeCell ref="D187:E187"/>
    <mergeCell ref="F187:G187"/>
    <mergeCell ref="I187:J187"/>
    <mergeCell ref="B188:C188"/>
    <mergeCell ref="D188:E188"/>
    <mergeCell ref="F188:G188"/>
    <mergeCell ref="I188:J188"/>
    <mergeCell ref="B189:C189"/>
    <mergeCell ref="D189:E189"/>
    <mergeCell ref="F189:G189"/>
    <mergeCell ref="I189:J189"/>
    <mergeCell ref="B190:C190"/>
    <mergeCell ref="D190:E190"/>
    <mergeCell ref="F190:G190"/>
    <mergeCell ref="I190:J190"/>
    <mergeCell ref="B191:C191"/>
    <mergeCell ref="D191:G191"/>
    <mergeCell ref="I191:J191"/>
    <mergeCell ref="B192:C192"/>
    <mergeCell ref="D192:E192"/>
    <mergeCell ref="F192:G192"/>
    <mergeCell ref="I192:J192"/>
    <mergeCell ref="B193:C193"/>
    <mergeCell ref="D193:E193"/>
    <mergeCell ref="F193:G193"/>
    <mergeCell ref="I193:J193"/>
    <mergeCell ref="A194:K194"/>
    <mergeCell ref="A3:A4"/>
    <mergeCell ref="H3:H4"/>
    <mergeCell ref="B3:C4"/>
    <mergeCell ref="D3:E4"/>
    <mergeCell ref="F3:G4"/>
    <mergeCell ref="I3:J4"/>
  </mergeCells>
  <pageMargins left="0.236111111111111" right="0.0388888888888889" top="0.236111111111111" bottom="0.275" header="0.5" footer="0.5"/>
  <pageSetup paperSize="9" scale="71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90"/>
  <sheetViews>
    <sheetView view="pageBreakPreview" zoomScale="85" zoomScaleNormal="80" zoomScaleSheetLayoutView="85" workbookViewId="0">
      <selection activeCell="A1" sqref="$A1:$XFD1048576"/>
    </sheetView>
  </sheetViews>
  <sheetFormatPr defaultColWidth="9" defaultRowHeight="12"/>
  <cols>
    <col min="1" max="1" width="11.17" style="1" customWidth="1"/>
    <col min="2" max="2" width="8.5" style="1" customWidth="1"/>
    <col min="3" max="3" width="11.83" style="1" customWidth="1"/>
    <col min="4" max="4" width="14.5" style="1" customWidth="1"/>
    <col min="5" max="5" width="8.17" style="1" customWidth="1"/>
    <col min="6" max="6" width="15.67" style="1" customWidth="1"/>
    <col min="7" max="7" width="18.5" style="1" customWidth="1"/>
    <col min="8" max="8" width="7.9" style="1" customWidth="1"/>
    <col min="9" max="9" width="2.33" style="1" customWidth="1"/>
    <col min="10" max="10" width="7.99" style="1" customWidth="1"/>
    <col min="11" max="11" width="8.9" style="1" customWidth="1"/>
    <col min="12" max="12" width="10.7" style="1" customWidth="1"/>
    <col min="13" max="13" width="13.9" style="2" customWidth="1"/>
    <col min="14" max="14" width="8.9" style="3" customWidth="1"/>
    <col min="15" max="15" width="10.7" style="3" customWidth="1"/>
    <col min="16" max="16384" width="9" style="1"/>
  </cols>
  <sheetData>
    <row r="1" s="1" customFormat="1" ht="29.25" customHeight="1" spans="1:15">
      <c r="A1" s="4" t="s">
        <v>22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3"/>
      <c r="O1" s="3"/>
    </row>
    <row r="2" s="1" customFormat="1" ht="18.75" customHeight="1" spans="1:15">
      <c r="A2" s="5" t="s">
        <v>699</v>
      </c>
      <c r="B2" s="5"/>
      <c r="C2" s="5"/>
      <c r="D2" s="5"/>
      <c r="E2" s="5"/>
      <c r="F2" s="5"/>
      <c r="G2" s="5"/>
      <c r="H2" s="5"/>
      <c r="I2" s="5"/>
      <c r="J2" s="12"/>
      <c r="K2" s="12"/>
      <c r="L2" s="12"/>
      <c r="M2" s="13"/>
      <c r="N2" s="3"/>
      <c r="O2" s="3"/>
    </row>
    <row r="3" s="1" customFormat="1" ht="14.25" customHeight="1" spans="1:15">
      <c r="A3" s="6" t="s">
        <v>2</v>
      </c>
      <c r="B3" s="7" t="s">
        <v>24</v>
      </c>
      <c r="C3" s="7"/>
      <c r="D3" s="7" t="s">
        <v>25</v>
      </c>
      <c r="E3" s="7"/>
      <c r="F3" s="7" t="s">
        <v>26</v>
      </c>
      <c r="G3" s="7"/>
      <c r="H3" s="7" t="s">
        <v>27</v>
      </c>
      <c r="I3" s="7" t="s">
        <v>28</v>
      </c>
      <c r="J3" s="7"/>
      <c r="K3" s="14" t="s">
        <v>29</v>
      </c>
      <c r="L3" s="15"/>
      <c r="M3" s="16" t="s">
        <v>30</v>
      </c>
      <c r="N3" s="16"/>
      <c r="O3" s="17"/>
    </row>
    <row r="4" s="1" customFormat="1" ht="17.25" customHeight="1" spans="1:15">
      <c r="A4" s="8"/>
      <c r="B4" s="9"/>
      <c r="C4" s="9"/>
      <c r="D4" s="9"/>
      <c r="E4" s="9"/>
      <c r="F4" s="9"/>
      <c r="G4" s="9"/>
      <c r="H4" s="9"/>
      <c r="I4" s="9"/>
      <c r="J4" s="9"/>
      <c r="K4" s="9" t="s">
        <v>31</v>
      </c>
      <c r="L4" s="9" t="s">
        <v>32</v>
      </c>
      <c r="M4" s="18" t="s">
        <v>8</v>
      </c>
      <c r="N4" s="18" t="s">
        <v>33</v>
      </c>
      <c r="O4" s="19" t="s">
        <v>32</v>
      </c>
    </row>
    <row r="5" s="1" customFormat="1" ht="14.25" customHeight="1" spans="1:15">
      <c r="A5" s="8"/>
      <c r="B5" s="9"/>
      <c r="C5" s="9"/>
      <c r="D5" s="10" t="s">
        <v>34</v>
      </c>
      <c r="E5" s="10"/>
      <c r="F5" s="10"/>
      <c r="G5" s="10"/>
      <c r="H5" s="11"/>
      <c r="I5" s="11"/>
      <c r="J5" s="11"/>
      <c r="K5" s="11"/>
      <c r="L5" s="20"/>
      <c r="M5" s="21"/>
      <c r="N5" s="22"/>
      <c r="O5" s="23"/>
    </row>
    <row r="6" s="1" customFormat="1" ht="115.5" customHeight="1" spans="1:15">
      <c r="A6" s="8">
        <v>1</v>
      </c>
      <c r="B6" s="9" t="s">
        <v>700</v>
      </c>
      <c r="C6" s="9"/>
      <c r="D6" s="10" t="s">
        <v>264</v>
      </c>
      <c r="E6" s="10"/>
      <c r="F6" s="10" t="s">
        <v>265</v>
      </c>
      <c r="G6" s="10"/>
      <c r="H6" s="9" t="s">
        <v>67</v>
      </c>
      <c r="I6" s="24">
        <v>1</v>
      </c>
      <c r="J6" s="24"/>
      <c r="K6" s="24">
        <v>6839.01</v>
      </c>
      <c r="L6" s="25">
        <v>6839.01</v>
      </c>
      <c r="M6" s="21">
        <f>汇总表!$E$6</f>
        <v>0</v>
      </c>
      <c r="N6" s="22">
        <f>ROUND((1-M6/100)*K6,2)</f>
        <v>6839.01</v>
      </c>
      <c r="O6" s="23">
        <f>ROUND(N6*I6,2)</f>
        <v>6839.01</v>
      </c>
    </row>
    <row r="7" s="1" customFormat="1" ht="70.5" customHeight="1" spans="1:15">
      <c r="A7" s="8">
        <v>2</v>
      </c>
      <c r="B7" s="9" t="s">
        <v>701</v>
      </c>
      <c r="C7" s="9"/>
      <c r="D7" s="10" t="s">
        <v>267</v>
      </c>
      <c r="E7" s="10"/>
      <c r="F7" s="10" t="s">
        <v>268</v>
      </c>
      <c r="G7" s="10"/>
      <c r="H7" s="9" t="s">
        <v>67</v>
      </c>
      <c r="I7" s="24">
        <v>1</v>
      </c>
      <c r="J7" s="24"/>
      <c r="K7" s="24">
        <v>12281.64</v>
      </c>
      <c r="L7" s="25">
        <v>12281.64</v>
      </c>
      <c r="M7" s="21">
        <f>汇总表!$E$6</f>
        <v>0</v>
      </c>
      <c r="N7" s="22">
        <f t="shared" ref="N7:N38" si="0">ROUND((1-M7/100)*K7,2)</f>
        <v>12281.64</v>
      </c>
      <c r="O7" s="23">
        <f t="shared" ref="O7:O38" si="1">ROUND(N7*I7,2)</f>
        <v>12281.64</v>
      </c>
    </row>
    <row r="8" s="1" customFormat="1" ht="81.75" customHeight="1" spans="1:15">
      <c r="A8" s="8">
        <v>3</v>
      </c>
      <c r="B8" s="9" t="s">
        <v>702</v>
      </c>
      <c r="C8" s="9"/>
      <c r="D8" s="10" t="s">
        <v>270</v>
      </c>
      <c r="E8" s="10"/>
      <c r="F8" s="10" t="s">
        <v>271</v>
      </c>
      <c r="G8" s="10"/>
      <c r="H8" s="9" t="s">
        <v>60</v>
      </c>
      <c r="I8" s="24">
        <v>1</v>
      </c>
      <c r="J8" s="24"/>
      <c r="K8" s="24">
        <v>3000.83</v>
      </c>
      <c r="L8" s="25">
        <v>3000.83</v>
      </c>
      <c r="M8" s="21">
        <f>汇总表!$E$6</f>
        <v>0</v>
      </c>
      <c r="N8" s="22">
        <f t="shared" si="0"/>
        <v>3000.83</v>
      </c>
      <c r="O8" s="23">
        <f t="shared" si="1"/>
        <v>3000.83</v>
      </c>
    </row>
    <row r="9" s="1" customFormat="1" ht="104.25" customHeight="1" spans="1:15">
      <c r="A9" s="8">
        <v>4</v>
      </c>
      <c r="B9" s="9" t="s">
        <v>703</v>
      </c>
      <c r="C9" s="9"/>
      <c r="D9" s="10" t="s">
        <v>273</v>
      </c>
      <c r="E9" s="10"/>
      <c r="F9" s="10" t="s">
        <v>274</v>
      </c>
      <c r="G9" s="10"/>
      <c r="H9" s="9" t="s">
        <v>67</v>
      </c>
      <c r="I9" s="24">
        <v>1</v>
      </c>
      <c r="J9" s="24"/>
      <c r="K9" s="24">
        <v>5943.76</v>
      </c>
      <c r="L9" s="25">
        <v>5943.76</v>
      </c>
      <c r="M9" s="21">
        <f>汇总表!$E$6</f>
        <v>0</v>
      </c>
      <c r="N9" s="22">
        <f t="shared" si="0"/>
        <v>5943.76</v>
      </c>
      <c r="O9" s="23">
        <f t="shared" si="1"/>
        <v>5943.76</v>
      </c>
    </row>
    <row r="10" s="1" customFormat="1" ht="104.25" customHeight="1" spans="1:15">
      <c r="A10" s="8">
        <v>5</v>
      </c>
      <c r="B10" s="9" t="s">
        <v>704</v>
      </c>
      <c r="C10" s="9"/>
      <c r="D10" s="10" t="s">
        <v>276</v>
      </c>
      <c r="E10" s="10"/>
      <c r="F10" s="10" t="s">
        <v>274</v>
      </c>
      <c r="G10" s="10"/>
      <c r="H10" s="9" t="s">
        <v>67</v>
      </c>
      <c r="I10" s="24">
        <v>1</v>
      </c>
      <c r="J10" s="24"/>
      <c r="K10" s="24">
        <v>10189.62</v>
      </c>
      <c r="L10" s="25">
        <v>10189.62</v>
      </c>
      <c r="M10" s="21">
        <f>汇总表!$E$6</f>
        <v>0</v>
      </c>
      <c r="N10" s="22">
        <f t="shared" si="0"/>
        <v>10189.62</v>
      </c>
      <c r="O10" s="23">
        <f t="shared" si="1"/>
        <v>10189.62</v>
      </c>
    </row>
    <row r="11" s="1" customFormat="1" ht="115.5" customHeight="1" spans="1:15">
      <c r="A11" s="8">
        <v>6</v>
      </c>
      <c r="B11" s="9" t="s">
        <v>705</v>
      </c>
      <c r="C11" s="9"/>
      <c r="D11" s="10" t="s">
        <v>278</v>
      </c>
      <c r="E11" s="10"/>
      <c r="F11" s="10" t="s">
        <v>279</v>
      </c>
      <c r="G11" s="10"/>
      <c r="H11" s="9" t="s">
        <v>67</v>
      </c>
      <c r="I11" s="24">
        <v>6</v>
      </c>
      <c r="J11" s="24"/>
      <c r="K11" s="24">
        <v>2713.19</v>
      </c>
      <c r="L11" s="25">
        <v>16279.14</v>
      </c>
      <c r="M11" s="21">
        <f>汇总表!$E$6</f>
        <v>0</v>
      </c>
      <c r="N11" s="22">
        <f t="shared" si="0"/>
        <v>2713.19</v>
      </c>
      <c r="O11" s="23">
        <f t="shared" si="1"/>
        <v>16279.14</v>
      </c>
    </row>
    <row r="12" s="1" customFormat="1" ht="126.75" customHeight="1" spans="1:15">
      <c r="A12" s="8">
        <v>7</v>
      </c>
      <c r="B12" s="9" t="s">
        <v>706</v>
      </c>
      <c r="C12" s="9"/>
      <c r="D12" s="10" t="s">
        <v>36</v>
      </c>
      <c r="E12" s="10"/>
      <c r="F12" s="10" t="s">
        <v>37</v>
      </c>
      <c r="G12" s="10"/>
      <c r="H12" s="9" t="s">
        <v>38</v>
      </c>
      <c r="I12" s="24">
        <v>115</v>
      </c>
      <c r="J12" s="24"/>
      <c r="K12" s="24">
        <v>92.98</v>
      </c>
      <c r="L12" s="25">
        <v>10692.7</v>
      </c>
      <c r="M12" s="21">
        <f>汇总表!$E$6</f>
        <v>0</v>
      </c>
      <c r="N12" s="22">
        <f t="shared" si="0"/>
        <v>92.98</v>
      </c>
      <c r="O12" s="23">
        <f t="shared" si="1"/>
        <v>10692.7</v>
      </c>
    </row>
    <row r="13" s="1" customFormat="1" ht="126.75" customHeight="1" spans="1:15">
      <c r="A13" s="8">
        <v>8</v>
      </c>
      <c r="B13" s="9" t="s">
        <v>707</v>
      </c>
      <c r="C13" s="9"/>
      <c r="D13" s="10" t="s">
        <v>40</v>
      </c>
      <c r="E13" s="10"/>
      <c r="F13" s="10" t="s">
        <v>41</v>
      </c>
      <c r="G13" s="10"/>
      <c r="H13" s="9" t="s">
        <v>38</v>
      </c>
      <c r="I13" s="24">
        <v>15</v>
      </c>
      <c r="J13" s="24"/>
      <c r="K13" s="24">
        <v>97.93</v>
      </c>
      <c r="L13" s="25">
        <v>1468.95</v>
      </c>
      <c r="M13" s="21">
        <f>汇总表!$E$6</f>
        <v>0</v>
      </c>
      <c r="N13" s="22">
        <f t="shared" si="0"/>
        <v>97.93</v>
      </c>
      <c r="O13" s="23">
        <f t="shared" si="1"/>
        <v>1468.95</v>
      </c>
    </row>
    <row r="14" s="1" customFormat="1" ht="115.5" customHeight="1" spans="1:15">
      <c r="A14" s="8">
        <v>9</v>
      </c>
      <c r="B14" s="9" t="s">
        <v>708</v>
      </c>
      <c r="C14" s="9"/>
      <c r="D14" s="10" t="s">
        <v>43</v>
      </c>
      <c r="E14" s="10"/>
      <c r="F14" s="10" t="s">
        <v>44</v>
      </c>
      <c r="G14" s="10"/>
      <c r="H14" s="9" t="s">
        <v>38</v>
      </c>
      <c r="I14" s="24">
        <v>4</v>
      </c>
      <c r="J14" s="24"/>
      <c r="K14" s="24">
        <v>97.68</v>
      </c>
      <c r="L14" s="25">
        <v>390.72</v>
      </c>
      <c r="M14" s="21">
        <f>汇总表!$E$6</f>
        <v>0</v>
      </c>
      <c r="N14" s="22">
        <f t="shared" si="0"/>
        <v>97.68</v>
      </c>
      <c r="O14" s="23">
        <f t="shared" si="1"/>
        <v>390.72</v>
      </c>
    </row>
    <row r="15" s="1" customFormat="1" ht="104.25" customHeight="1" spans="1:15">
      <c r="A15" s="8">
        <v>10</v>
      </c>
      <c r="B15" s="9" t="s">
        <v>709</v>
      </c>
      <c r="C15" s="9"/>
      <c r="D15" s="10" t="s">
        <v>284</v>
      </c>
      <c r="E15" s="10"/>
      <c r="F15" s="10" t="s">
        <v>285</v>
      </c>
      <c r="G15" s="10"/>
      <c r="H15" s="9" t="s">
        <v>67</v>
      </c>
      <c r="I15" s="24">
        <v>1</v>
      </c>
      <c r="J15" s="24"/>
      <c r="K15" s="24">
        <v>4481.9</v>
      </c>
      <c r="L15" s="25">
        <v>4481.9</v>
      </c>
      <c r="M15" s="21">
        <f>汇总表!$E$6</f>
        <v>0</v>
      </c>
      <c r="N15" s="22">
        <f t="shared" si="0"/>
        <v>4481.9</v>
      </c>
      <c r="O15" s="23">
        <f t="shared" si="1"/>
        <v>4481.9</v>
      </c>
    </row>
    <row r="16" s="1" customFormat="1" ht="115.5" customHeight="1" spans="1:15">
      <c r="A16" s="8">
        <v>11</v>
      </c>
      <c r="B16" s="9" t="s">
        <v>710</v>
      </c>
      <c r="C16" s="9"/>
      <c r="D16" s="10" t="s">
        <v>287</v>
      </c>
      <c r="E16" s="10"/>
      <c r="F16" s="10" t="s">
        <v>288</v>
      </c>
      <c r="G16" s="10"/>
      <c r="H16" s="9" t="s">
        <v>38</v>
      </c>
      <c r="I16" s="24">
        <v>28</v>
      </c>
      <c r="J16" s="24"/>
      <c r="K16" s="24">
        <v>373.14</v>
      </c>
      <c r="L16" s="25">
        <v>10447.92</v>
      </c>
      <c r="M16" s="21">
        <f>汇总表!$E$6</f>
        <v>0</v>
      </c>
      <c r="N16" s="22">
        <f t="shared" si="0"/>
        <v>373.14</v>
      </c>
      <c r="O16" s="23">
        <f t="shared" si="1"/>
        <v>10447.92</v>
      </c>
    </row>
    <row r="17" s="1" customFormat="1" ht="115.5" customHeight="1" spans="1:15">
      <c r="A17" s="8">
        <v>12</v>
      </c>
      <c r="B17" s="9" t="s">
        <v>711</v>
      </c>
      <c r="C17" s="9"/>
      <c r="D17" s="10" t="s">
        <v>290</v>
      </c>
      <c r="E17" s="10"/>
      <c r="F17" s="10" t="s">
        <v>291</v>
      </c>
      <c r="G17" s="10"/>
      <c r="H17" s="9" t="s">
        <v>38</v>
      </c>
      <c r="I17" s="24">
        <v>15</v>
      </c>
      <c r="J17" s="24"/>
      <c r="K17" s="24">
        <v>317.65</v>
      </c>
      <c r="L17" s="25">
        <v>4764.75</v>
      </c>
      <c r="M17" s="21">
        <f>汇总表!$E$6</f>
        <v>0</v>
      </c>
      <c r="N17" s="22">
        <f t="shared" si="0"/>
        <v>317.65</v>
      </c>
      <c r="O17" s="23">
        <f t="shared" si="1"/>
        <v>4764.75</v>
      </c>
    </row>
    <row r="18" s="1" customFormat="1" ht="115.5" customHeight="1" spans="1:15">
      <c r="A18" s="8">
        <v>13</v>
      </c>
      <c r="B18" s="9" t="s">
        <v>712</v>
      </c>
      <c r="C18" s="9"/>
      <c r="D18" s="10" t="s">
        <v>46</v>
      </c>
      <c r="E18" s="10"/>
      <c r="F18" s="10" t="s">
        <v>47</v>
      </c>
      <c r="G18" s="10"/>
      <c r="H18" s="9" t="s">
        <v>38</v>
      </c>
      <c r="I18" s="24">
        <v>5</v>
      </c>
      <c r="J18" s="24"/>
      <c r="K18" s="24">
        <v>317.65</v>
      </c>
      <c r="L18" s="25">
        <v>1588.25</v>
      </c>
      <c r="M18" s="21">
        <f>汇总表!$E$6</f>
        <v>0</v>
      </c>
      <c r="N18" s="22">
        <f t="shared" si="0"/>
        <v>317.65</v>
      </c>
      <c r="O18" s="23">
        <f t="shared" si="1"/>
        <v>1588.25</v>
      </c>
    </row>
    <row r="19" s="1" customFormat="1" ht="93" customHeight="1" spans="1:15">
      <c r="A19" s="8">
        <v>14</v>
      </c>
      <c r="B19" s="9" t="s">
        <v>713</v>
      </c>
      <c r="C19" s="9"/>
      <c r="D19" s="10" t="s">
        <v>49</v>
      </c>
      <c r="E19" s="10"/>
      <c r="F19" s="10" t="s">
        <v>50</v>
      </c>
      <c r="G19" s="10"/>
      <c r="H19" s="9" t="s">
        <v>38</v>
      </c>
      <c r="I19" s="24">
        <v>13</v>
      </c>
      <c r="J19" s="24"/>
      <c r="K19" s="24">
        <v>155.45</v>
      </c>
      <c r="L19" s="25">
        <v>2020.85</v>
      </c>
      <c r="M19" s="21">
        <f>汇总表!$E$6</f>
        <v>0</v>
      </c>
      <c r="N19" s="22">
        <f t="shared" si="0"/>
        <v>155.45</v>
      </c>
      <c r="O19" s="23">
        <f t="shared" si="1"/>
        <v>2020.85</v>
      </c>
    </row>
    <row r="20" s="1" customFormat="1" ht="104.25" customHeight="1" spans="1:15">
      <c r="A20" s="8">
        <v>15</v>
      </c>
      <c r="B20" s="9" t="s">
        <v>714</v>
      </c>
      <c r="C20" s="9"/>
      <c r="D20" s="10" t="s">
        <v>52</v>
      </c>
      <c r="E20" s="10"/>
      <c r="F20" s="10" t="s">
        <v>53</v>
      </c>
      <c r="G20" s="10"/>
      <c r="H20" s="9" t="s">
        <v>38</v>
      </c>
      <c r="I20" s="24">
        <v>10</v>
      </c>
      <c r="J20" s="24"/>
      <c r="K20" s="24">
        <v>139.88</v>
      </c>
      <c r="L20" s="25">
        <v>1398.8</v>
      </c>
      <c r="M20" s="21">
        <f>汇总表!$E$6</f>
        <v>0</v>
      </c>
      <c r="N20" s="22">
        <f t="shared" si="0"/>
        <v>139.88</v>
      </c>
      <c r="O20" s="23">
        <f t="shared" si="1"/>
        <v>1398.8</v>
      </c>
    </row>
    <row r="21" s="1" customFormat="1" ht="93" customHeight="1" spans="1:15">
      <c r="A21" s="8">
        <v>16</v>
      </c>
      <c r="B21" s="9" t="s">
        <v>715</v>
      </c>
      <c r="C21" s="9"/>
      <c r="D21" s="10" t="s">
        <v>296</v>
      </c>
      <c r="E21" s="10"/>
      <c r="F21" s="10" t="s">
        <v>297</v>
      </c>
      <c r="G21" s="10"/>
      <c r="H21" s="9" t="s">
        <v>38</v>
      </c>
      <c r="I21" s="24">
        <v>9</v>
      </c>
      <c r="J21" s="24"/>
      <c r="K21" s="24">
        <v>173.09</v>
      </c>
      <c r="L21" s="25">
        <v>1557.81</v>
      </c>
      <c r="M21" s="21">
        <f>汇总表!$E$6</f>
        <v>0</v>
      </c>
      <c r="N21" s="22">
        <f t="shared" si="0"/>
        <v>173.09</v>
      </c>
      <c r="O21" s="23">
        <f t="shared" si="1"/>
        <v>1557.81</v>
      </c>
    </row>
    <row r="22" s="1" customFormat="1" ht="104.25" customHeight="1" spans="1:15">
      <c r="A22" s="8">
        <v>17</v>
      </c>
      <c r="B22" s="9" t="s">
        <v>716</v>
      </c>
      <c r="C22" s="9"/>
      <c r="D22" s="10" t="s">
        <v>62</v>
      </c>
      <c r="E22" s="10"/>
      <c r="F22" s="10" t="s">
        <v>63</v>
      </c>
      <c r="G22" s="10"/>
      <c r="H22" s="9" t="s">
        <v>38</v>
      </c>
      <c r="I22" s="24">
        <v>30</v>
      </c>
      <c r="J22" s="24"/>
      <c r="K22" s="24">
        <v>97.07</v>
      </c>
      <c r="L22" s="25">
        <v>2912.1</v>
      </c>
      <c r="M22" s="21">
        <f>汇总表!$E$6</f>
        <v>0</v>
      </c>
      <c r="N22" s="22">
        <f t="shared" si="0"/>
        <v>97.07</v>
      </c>
      <c r="O22" s="23">
        <f t="shared" si="1"/>
        <v>2912.1</v>
      </c>
    </row>
    <row r="23" s="1" customFormat="1" ht="81.75" customHeight="1" spans="1:15">
      <c r="A23" s="8">
        <v>18</v>
      </c>
      <c r="B23" s="9" t="s">
        <v>717</v>
      </c>
      <c r="C23" s="9"/>
      <c r="D23" s="10" t="s">
        <v>65</v>
      </c>
      <c r="E23" s="10"/>
      <c r="F23" s="10" t="s">
        <v>66</v>
      </c>
      <c r="G23" s="10"/>
      <c r="H23" s="9" t="s">
        <v>67</v>
      </c>
      <c r="I23" s="24">
        <v>5</v>
      </c>
      <c r="J23" s="24"/>
      <c r="K23" s="24">
        <v>121.25</v>
      </c>
      <c r="L23" s="25">
        <v>606.25</v>
      </c>
      <c r="M23" s="21">
        <f>汇总表!$E$6</f>
        <v>0</v>
      </c>
      <c r="N23" s="22">
        <f t="shared" si="0"/>
        <v>121.25</v>
      </c>
      <c r="O23" s="23">
        <f t="shared" si="1"/>
        <v>606.25</v>
      </c>
    </row>
    <row r="24" s="1" customFormat="1" ht="104.25" customHeight="1" spans="1:15">
      <c r="A24" s="8">
        <v>19</v>
      </c>
      <c r="B24" s="9" t="s">
        <v>718</v>
      </c>
      <c r="C24" s="9"/>
      <c r="D24" s="10" t="s">
        <v>69</v>
      </c>
      <c r="E24" s="10"/>
      <c r="F24" s="10" t="s">
        <v>70</v>
      </c>
      <c r="G24" s="10"/>
      <c r="H24" s="9" t="s">
        <v>38</v>
      </c>
      <c r="I24" s="24">
        <v>2</v>
      </c>
      <c r="J24" s="24"/>
      <c r="K24" s="24">
        <v>158.36</v>
      </c>
      <c r="L24" s="25">
        <v>316.72</v>
      </c>
      <c r="M24" s="21">
        <f>汇总表!$E$6</f>
        <v>0</v>
      </c>
      <c r="N24" s="22">
        <f t="shared" si="0"/>
        <v>158.36</v>
      </c>
      <c r="O24" s="23">
        <f t="shared" si="1"/>
        <v>316.72</v>
      </c>
    </row>
    <row r="25" s="1" customFormat="1" ht="115.5" customHeight="1" spans="1:15">
      <c r="A25" s="8">
        <v>20</v>
      </c>
      <c r="B25" s="9" t="s">
        <v>719</v>
      </c>
      <c r="C25" s="9"/>
      <c r="D25" s="10" t="s">
        <v>72</v>
      </c>
      <c r="E25" s="10"/>
      <c r="F25" s="10" t="s">
        <v>73</v>
      </c>
      <c r="G25" s="10"/>
      <c r="H25" s="9" t="s">
        <v>38</v>
      </c>
      <c r="I25" s="24">
        <v>2</v>
      </c>
      <c r="J25" s="24"/>
      <c r="K25" s="24">
        <v>344.34</v>
      </c>
      <c r="L25" s="25">
        <v>688.68</v>
      </c>
      <c r="M25" s="21">
        <f>汇总表!$E$6</f>
        <v>0</v>
      </c>
      <c r="N25" s="22">
        <f t="shared" si="0"/>
        <v>344.34</v>
      </c>
      <c r="O25" s="23">
        <f t="shared" si="1"/>
        <v>688.68</v>
      </c>
    </row>
    <row r="26" s="1" customFormat="1" ht="115.5" customHeight="1" spans="1:15">
      <c r="A26" s="8">
        <v>21</v>
      </c>
      <c r="B26" s="9" t="s">
        <v>720</v>
      </c>
      <c r="C26" s="9"/>
      <c r="D26" s="10" t="s">
        <v>75</v>
      </c>
      <c r="E26" s="10"/>
      <c r="F26" s="10" t="s">
        <v>76</v>
      </c>
      <c r="G26" s="10"/>
      <c r="H26" s="9" t="s">
        <v>77</v>
      </c>
      <c r="I26" s="24">
        <v>1468.23</v>
      </c>
      <c r="J26" s="24"/>
      <c r="K26" s="24">
        <v>3.45</v>
      </c>
      <c r="L26" s="25">
        <v>5065.39</v>
      </c>
      <c r="M26" s="21">
        <f>汇总表!$E$6</f>
        <v>0</v>
      </c>
      <c r="N26" s="22">
        <f t="shared" si="0"/>
        <v>3.45</v>
      </c>
      <c r="O26" s="23">
        <f t="shared" si="1"/>
        <v>5065.39</v>
      </c>
    </row>
    <row r="27" s="1" customFormat="1" ht="104.25" customHeight="1" spans="1:15">
      <c r="A27" s="8">
        <v>22</v>
      </c>
      <c r="B27" s="9" t="s">
        <v>721</v>
      </c>
      <c r="C27" s="9"/>
      <c r="D27" s="10" t="s">
        <v>79</v>
      </c>
      <c r="E27" s="10"/>
      <c r="F27" s="10" t="s">
        <v>80</v>
      </c>
      <c r="G27" s="10"/>
      <c r="H27" s="9" t="s">
        <v>77</v>
      </c>
      <c r="I27" s="24">
        <v>682.2</v>
      </c>
      <c r="J27" s="24"/>
      <c r="K27" s="24">
        <v>4.8</v>
      </c>
      <c r="L27" s="25">
        <v>3274.56</v>
      </c>
      <c r="M27" s="21">
        <f>汇总表!$E$6</f>
        <v>0</v>
      </c>
      <c r="N27" s="22">
        <f t="shared" si="0"/>
        <v>4.8</v>
      </c>
      <c r="O27" s="23">
        <f t="shared" si="1"/>
        <v>3274.56</v>
      </c>
    </row>
    <row r="28" s="1" customFormat="1" ht="104.25" customHeight="1" spans="1:15">
      <c r="A28" s="8">
        <v>23</v>
      </c>
      <c r="B28" s="9" t="s">
        <v>722</v>
      </c>
      <c r="C28" s="9"/>
      <c r="D28" s="10" t="s">
        <v>82</v>
      </c>
      <c r="E28" s="10"/>
      <c r="F28" s="10" t="s">
        <v>83</v>
      </c>
      <c r="G28" s="10"/>
      <c r="H28" s="9" t="s">
        <v>77</v>
      </c>
      <c r="I28" s="24">
        <v>468.3</v>
      </c>
      <c r="J28" s="24"/>
      <c r="K28" s="24">
        <v>3.2</v>
      </c>
      <c r="L28" s="25">
        <v>1498.56</v>
      </c>
      <c r="M28" s="21">
        <f>汇总表!$E$6</f>
        <v>0</v>
      </c>
      <c r="N28" s="22">
        <f t="shared" si="0"/>
        <v>3.2</v>
      </c>
      <c r="O28" s="23">
        <f t="shared" si="1"/>
        <v>1498.56</v>
      </c>
    </row>
    <row r="29" s="1" customFormat="1" ht="104.25" customHeight="1" spans="1:15">
      <c r="A29" s="8">
        <v>24</v>
      </c>
      <c r="B29" s="9" t="s">
        <v>723</v>
      </c>
      <c r="C29" s="9"/>
      <c r="D29" s="10" t="s">
        <v>85</v>
      </c>
      <c r="E29" s="10"/>
      <c r="F29" s="10" t="s">
        <v>86</v>
      </c>
      <c r="G29" s="10"/>
      <c r="H29" s="9" t="s">
        <v>77</v>
      </c>
      <c r="I29" s="24">
        <v>786.92</v>
      </c>
      <c r="J29" s="24"/>
      <c r="K29" s="24">
        <v>2.93</v>
      </c>
      <c r="L29" s="25">
        <v>2305.68</v>
      </c>
      <c r="M29" s="21">
        <f>汇总表!$E$6</f>
        <v>0</v>
      </c>
      <c r="N29" s="22">
        <f t="shared" si="0"/>
        <v>2.93</v>
      </c>
      <c r="O29" s="23">
        <f t="shared" si="1"/>
        <v>2305.68</v>
      </c>
    </row>
    <row r="30" s="1" customFormat="1" ht="115.5" customHeight="1" spans="1:15">
      <c r="A30" s="8">
        <v>25</v>
      </c>
      <c r="B30" s="9" t="s">
        <v>724</v>
      </c>
      <c r="C30" s="9"/>
      <c r="D30" s="10" t="s">
        <v>88</v>
      </c>
      <c r="E30" s="10"/>
      <c r="F30" s="10" t="s">
        <v>89</v>
      </c>
      <c r="G30" s="10"/>
      <c r="H30" s="9" t="s">
        <v>77</v>
      </c>
      <c r="I30" s="24">
        <v>240.25</v>
      </c>
      <c r="J30" s="24"/>
      <c r="K30" s="24">
        <v>3.45</v>
      </c>
      <c r="L30" s="25">
        <v>828.86</v>
      </c>
      <c r="M30" s="21">
        <f>汇总表!$E$6</f>
        <v>0</v>
      </c>
      <c r="N30" s="22">
        <f t="shared" si="0"/>
        <v>3.45</v>
      </c>
      <c r="O30" s="23">
        <f t="shared" si="1"/>
        <v>828.86</v>
      </c>
    </row>
    <row r="31" s="1" customFormat="1" ht="104.25" customHeight="1" spans="1:15">
      <c r="A31" s="8">
        <v>26</v>
      </c>
      <c r="B31" s="9" t="s">
        <v>725</v>
      </c>
      <c r="C31" s="9"/>
      <c r="D31" s="10" t="s">
        <v>91</v>
      </c>
      <c r="E31" s="10"/>
      <c r="F31" s="10" t="s">
        <v>92</v>
      </c>
      <c r="G31" s="10"/>
      <c r="H31" s="9" t="s">
        <v>77</v>
      </c>
      <c r="I31" s="24">
        <v>687.2</v>
      </c>
      <c r="J31" s="24"/>
      <c r="K31" s="24">
        <v>14.45</v>
      </c>
      <c r="L31" s="25">
        <v>9930.04</v>
      </c>
      <c r="M31" s="21">
        <f>汇总表!$E$6</f>
        <v>0</v>
      </c>
      <c r="N31" s="22">
        <f t="shared" si="0"/>
        <v>14.45</v>
      </c>
      <c r="O31" s="23">
        <f t="shared" si="1"/>
        <v>9930.04</v>
      </c>
    </row>
    <row r="32" s="1" customFormat="1" ht="104.25" customHeight="1" spans="1:15">
      <c r="A32" s="8">
        <v>27</v>
      </c>
      <c r="B32" s="9" t="s">
        <v>726</v>
      </c>
      <c r="C32" s="9"/>
      <c r="D32" s="10" t="s">
        <v>94</v>
      </c>
      <c r="E32" s="10"/>
      <c r="F32" s="10" t="s">
        <v>95</v>
      </c>
      <c r="G32" s="10"/>
      <c r="H32" s="9" t="s">
        <v>77</v>
      </c>
      <c r="I32" s="24">
        <v>1348.6</v>
      </c>
      <c r="J32" s="24"/>
      <c r="K32" s="24">
        <v>9.4</v>
      </c>
      <c r="L32" s="25">
        <v>12676.84</v>
      </c>
      <c r="M32" s="21">
        <f>汇总表!$E$6</f>
        <v>0</v>
      </c>
      <c r="N32" s="22">
        <f t="shared" si="0"/>
        <v>9.4</v>
      </c>
      <c r="O32" s="23">
        <f t="shared" si="1"/>
        <v>12676.84</v>
      </c>
    </row>
    <row r="33" s="1" customFormat="1" ht="104.25" customHeight="1" spans="1:15">
      <c r="A33" s="8">
        <v>28</v>
      </c>
      <c r="B33" s="9" t="s">
        <v>727</v>
      </c>
      <c r="C33" s="9"/>
      <c r="D33" s="10" t="s">
        <v>97</v>
      </c>
      <c r="E33" s="10"/>
      <c r="F33" s="10" t="s">
        <v>98</v>
      </c>
      <c r="G33" s="10"/>
      <c r="H33" s="9" t="s">
        <v>77</v>
      </c>
      <c r="I33" s="24">
        <v>253.1</v>
      </c>
      <c r="J33" s="24"/>
      <c r="K33" s="24">
        <v>10.47</v>
      </c>
      <c r="L33" s="25">
        <v>2649.96</v>
      </c>
      <c r="M33" s="21">
        <f>汇总表!$E$6</f>
        <v>0</v>
      </c>
      <c r="N33" s="22">
        <f t="shared" si="0"/>
        <v>10.47</v>
      </c>
      <c r="O33" s="23">
        <f t="shared" si="1"/>
        <v>2649.96</v>
      </c>
    </row>
    <row r="34" s="1" customFormat="1" ht="104.25" customHeight="1" spans="1:15">
      <c r="A34" s="8">
        <v>29</v>
      </c>
      <c r="B34" s="9" t="s">
        <v>728</v>
      </c>
      <c r="C34" s="9"/>
      <c r="D34" s="10" t="s">
        <v>100</v>
      </c>
      <c r="E34" s="10"/>
      <c r="F34" s="10" t="s">
        <v>101</v>
      </c>
      <c r="G34" s="10"/>
      <c r="H34" s="9" t="s">
        <v>77</v>
      </c>
      <c r="I34" s="24">
        <v>672.6</v>
      </c>
      <c r="J34" s="24"/>
      <c r="K34" s="24">
        <v>14.65</v>
      </c>
      <c r="L34" s="25">
        <v>9853.59</v>
      </c>
      <c r="M34" s="21">
        <f>汇总表!$E$6</f>
        <v>0</v>
      </c>
      <c r="N34" s="22">
        <f t="shared" si="0"/>
        <v>14.65</v>
      </c>
      <c r="O34" s="23">
        <f t="shared" si="1"/>
        <v>9853.59</v>
      </c>
    </row>
    <row r="35" s="1" customFormat="1" ht="70.5" customHeight="1" spans="1:15">
      <c r="A35" s="8">
        <v>30</v>
      </c>
      <c r="B35" s="9" t="s">
        <v>729</v>
      </c>
      <c r="C35" s="9"/>
      <c r="D35" s="10" t="s">
        <v>103</v>
      </c>
      <c r="E35" s="10"/>
      <c r="F35" s="10" t="s">
        <v>104</v>
      </c>
      <c r="G35" s="10"/>
      <c r="H35" s="9" t="s">
        <v>38</v>
      </c>
      <c r="I35" s="24">
        <v>191</v>
      </c>
      <c r="J35" s="24"/>
      <c r="K35" s="24">
        <v>8.78</v>
      </c>
      <c r="L35" s="25">
        <v>1676.98</v>
      </c>
      <c r="M35" s="21">
        <f>汇总表!$E$6</f>
        <v>0</v>
      </c>
      <c r="N35" s="22">
        <f t="shared" si="0"/>
        <v>8.78</v>
      </c>
      <c r="O35" s="23">
        <f t="shared" si="1"/>
        <v>1676.98</v>
      </c>
    </row>
    <row r="36" s="1" customFormat="1" ht="59.25" customHeight="1" spans="1:15">
      <c r="A36" s="8">
        <v>31</v>
      </c>
      <c r="B36" s="9" t="s">
        <v>730</v>
      </c>
      <c r="C36" s="9"/>
      <c r="D36" s="10" t="s">
        <v>313</v>
      </c>
      <c r="E36" s="10"/>
      <c r="F36" s="10" t="s">
        <v>314</v>
      </c>
      <c r="G36" s="10"/>
      <c r="H36" s="9" t="s">
        <v>315</v>
      </c>
      <c r="I36" s="24">
        <v>1</v>
      </c>
      <c r="J36" s="24"/>
      <c r="K36" s="24">
        <v>4837.09</v>
      </c>
      <c r="L36" s="25">
        <v>4837.09</v>
      </c>
      <c r="M36" s="21">
        <f>汇总表!$E$6</f>
        <v>0</v>
      </c>
      <c r="N36" s="22">
        <f t="shared" si="0"/>
        <v>4837.09</v>
      </c>
      <c r="O36" s="23">
        <f t="shared" si="1"/>
        <v>4837.09</v>
      </c>
    </row>
    <row r="37" s="1" customFormat="1" ht="70.5" customHeight="1" spans="1:15">
      <c r="A37" s="8">
        <v>32</v>
      </c>
      <c r="B37" s="9" t="s">
        <v>731</v>
      </c>
      <c r="C37" s="9"/>
      <c r="D37" s="10" t="s">
        <v>106</v>
      </c>
      <c r="E37" s="10"/>
      <c r="F37" s="10" t="s">
        <v>107</v>
      </c>
      <c r="G37" s="10"/>
      <c r="H37" s="9" t="s">
        <v>38</v>
      </c>
      <c r="I37" s="24">
        <v>40</v>
      </c>
      <c r="J37" s="24"/>
      <c r="K37" s="24">
        <v>39.31</v>
      </c>
      <c r="L37" s="25">
        <v>1572.4</v>
      </c>
      <c r="M37" s="21">
        <f>汇总表!$E$6</f>
        <v>0</v>
      </c>
      <c r="N37" s="22">
        <f t="shared" si="0"/>
        <v>39.31</v>
      </c>
      <c r="O37" s="23">
        <f t="shared" si="1"/>
        <v>1572.4</v>
      </c>
    </row>
    <row r="38" s="1" customFormat="1" ht="59.25" customHeight="1" spans="1:15">
      <c r="A38" s="8">
        <v>33</v>
      </c>
      <c r="B38" s="9" t="s">
        <v>732</v>
      </c>
      <c r="C38" s="9"/>
      <c r="D38" s="10" t="s">
        <v>109</v>
      </c>
      <c r="E38" s="10"/>
      <c r="F38" s="10" t="s">
        <v>110</v>
      </c>
      <c r="G38" s="10"/>
      <c r="H38" s="9" t="s">
        <v>111</v>
      </c>
      <c r="I38" s="24">
        <v>5</v>
      </c>
      <c r="J38" s="24"/>
      <c r="K38" s="24">
        <v>62.95</v>
      </c>
      <c r="L38" s="25">
        <v>314.75</v>
      </c>
      <c r="M38" s="21">
        <f>汇总表!$E$6</f>
        <v>0</v>
      </c>
      <c r="N38" s="22">
        <f t="shared" si="0"/>
        <v>62.95</v>
      </c>
      <c r="O38" s="23">
        <f t="shared" si="1"/>
        <v>314.75</v>
      </c>
    </row>
    <row r="39" s="1" customFormat="1" ht="59.25" customHeight="1" spans="1:15">
      <c r="A39" s="8">
        <v>34</v>
      </c>
      <c r="B39" s="9" t="s">
        <v>733</v>
      </c>
      <c r="C39" s="9"/>
      <c r="D39" s="10" t="s">
        <v>113</v>
      </c>
      <c r="E39" s="10"/>
      <c r="F39" s="10" t="s">
        <v>114</v>
      </c>
      <c r="G39" s="10"/>
      <c r="H39" s="9" t="s">
        <v>38</v>
      </c>
      <c r="I39" s="24">
        <v>6</v>
      </c>
      <c r="J39" s="24"/>
      <c r="K39" s="24">
        <v>200.1</v>
      </c>
      <c r="L39" s="25">
        <v>1200.6</v>
      </c>
      <c r="M39" s="21">
        <f>汇总表!$E$6</f>
        <v>0</v>
      </c>
      <c r="N39" s="22">
        <f t="shared" ref="N39:N70" si="2">ROUND((1-M39/100)*K39,2)</f>
        <v>200.1</v>
      </c>
      <c r="O39" s="23">
        <f t="shared" ref="O39:O70" si="3">ROUND(N39*I39,2)</f>
        <v>1200.6</v>
      </c>
    </row>
    <row r="40" s="1" customFormat="1" ht="104.25" customHeight="1" spans="1:15">
      <c r="A40" s="8">
        <v>35</v>
      </c>
      <c r="B40" s="9" t="s">
        <v>734</v>
      </c>
      <c r="C40" s="9"/>
      <c r="D40" s="10" t="s">
        <v>319</v>
      </c>
      <c r="E40" s="10"/>
      <c r="F40" s="10" t="s">
        <v>320</v>
      </c>
      <c r="G40" s="10"/>
      <c r="H40" s="9" t="s">
        <v>77</v>
      </c>
      <c r="I40" s="24">
        <v>120</v>
      </c>
      <c r="J40" s="24"/>
      <c r="K40" s="24">
        <v>3.45</v>
      </c>
      <c r="L40" s="25">
        <v>414</v>
      </c>
      <c r="M40" s="21">
        <f>汇总表!$E$6</f>
        <v>0</v>
      </c>
      <c r="N40" s="22">
        <f t="shared" si="2"/>
        <v>3.45</v>
      </c>
      <c r="O40" s="23">
        <f t="shared" si="3"/>
        <v>414</v>
      </c>
    </row>
    <row r="41" s="1" customFormat="1" ht="93" customHeight="1" spans="1:15">
      <c r="A41" s="8">
        <v>36</v>
      </c>
      <c r="B41" s="9" t="s">
        <v>735</v>
      </c>
      <c r="C41" s="9"/>
      <c r="D41" s="10" t="s">
        <v>322</v>
      </c>
      <c r="E41" s="10"/>
      <c r="F41" s="10" t="s">
        <v>323</v>
      </c>
      <c r="G41" s="10"/>
      <c r="H41" s="9" t="s">
        <v>77</v>
      </c>
      <c r="I41" s="24">
        <v>240</v>
      </c>
      <c r="J41" s="24"/>
      <c r="K41" s="24">
        <v>3.09</v>
      </c>
      <c r="L41" s="25">
        <v>741.6</v>
      </c>
      <c r="M41" s="21">
        <f>汇总表!$E$6</f>
        <v>0</v>
      </c>
      <c r="N41" s="22">
        <f t="shared" si="2"/>
        <v>3.09</v>
      </c>
      <c r="O41" s="23">
        <f t="shared" si="3"/>
        <v>741.6</v>
      </c>
    </row>
    <row r="42" s="1" customFormat="1" ht="81.75" customHeight="1" spans="1:15">
      <c r="A42" s="8">
        <v>37</v>
      </c>
      <c r="B42" s="9" t="s">
        <v>736</v>
      </c>
      <c r="C42" s="9"/>
      <c r="D42" s="10" t="s">
        <v>325</v>
      </c>
      <c r="E42" s="10"/>
      <c r="F42" s="10" t="s">
        <v>326</v>
      </c>
      <c r="G42" s="10"/>
      <c r="H42" s="9" t="s">
        <v>67</v>
      </c>
      <c r="I42" s="24">
        <v>2</v>
      </c>
      <c r="J42" s="24"/>
      <c r="K42" s="24">
        <v>3399.69</v>
      </c>
      <c r="L42" s="25">
        <v>6799.38</v>
      </c>
      <c r="M42" s="21">
        <f>汇总表!$E$6</f>
        <v>0</v>
      </c>
      <c r="N42" s="22">
        <f t="shared" si="2"/>
        <v>3399.69</v>
      </c>
      <c r="O42" s="23">
        <f t="shared" si="3"/>
        <v>6799.38</v>
      </c>
    </row>
    <row r="43" s="1" customFormat="1" ht="104.25" customHeight="1" spans="1:15">
      <c r="A43" s="8">
        <v>38</v>
      </c>
      <c r="B43" s="9" t="s">
        <v>737</v>
      </c>
      <c r="C43" s="9"/>
      <c r="D43" s="10" t="s">
        <v>328</v>
      </c>
      <c r="E43" s="10"/>
      <c r="F43" s="10" t="s">
        <v>329</v>
      </c>
      <c r="G43" s="10"/>
      <c r="H43" s="9" t="s">
        <v>77</v>
      </c>
      <c r="I43" s="24">
        <v>120</v>
      </c>
      <c r="J43" s="24"/>
      <c r="K43" s="24">
        <v>17.15</v>
      </c>
      <c r="L43" s="25">
        <v>2058</v>
      </c>
      <c r="M43" s="21">
        <f>汇总表!$E$6</f>
        <v>0</v>
      </c>
      <c r="N43" s="22">
        <f t="shared" si="2"/>
        <v>17.15</v>
      </c>
      <c r="O43" s="23">
        <f t="shared" si="3"/>
        <v>2058</v>
      </c>
    </row>
    <row r="44" s="1" customFormat="1" ht="48" customHeight="1" spans="1:15">
      <c r="A44" s="8">
        <v>39</v>
      </c>
      <c r="B44" s="9" t="s">
        <v>738</v>
      </c>
      <c r="C44" s="9"/>
      <c r="D44" s="10" t="s">
        <v>331</v>
      </c>
      <c r="E44" s="10"/>
      <c r="F44" s="10" t="s">
        <v>332</v>
      </c>
      <c r="G44" s="10"/>
      <c r="H44" s="9" t="s">
        <v>38</v>
      </c>
      <c r="I44" s="24">
        <v>4</v>
      </c>
      <c r="J44" s="24"/>
      <c r="K44" s="24">
        <v>202.18</v>
      </c>
      <c r="L44" s="25">
        <v>808.72</v>
      </c>
      <c r="M44" s="21">
        <f>汇总表!$E$6</f>
        <v>0</v>
      </c>
      <c r="N44" s="22">
        <f t="shared" si="2"/>
        <v>202.18</v>
      </c>
      <c r="O44" s="23">
        <f t="shared" si="3"/>
        <v>808.72</v>
      </c>
    </row>
    <row r="45" s="1" customFormat="1" ht="104.25" customHeight="1" spans="1:15">
      <c r="A45" s="8">
        <v>40</v>
      </c>
      <c r="B45" s="9" t="s">
        <v>739</v>
      </c>
      <c r="C45" s="9"/>
      <c r="D45" s="10" t="s">
        <v>334</v>
      </c>
      <c r="E45" s="10"/>
      <c r="F45" s="10" t="s">
        <v>335</v>
      </c>
      <c r="G45" s="10"/>
      <c r="H45" s="9" t="s">
        <v>77</v>
      </c>
      <c r="I45" s="24">
        <v>292</v>
      </c>
      <c r="J45" s="24"/>
      <c r="K45" s="24">
        <v>3.66</v>
      </c>
      <c r="L45" s="25">
        <v>1068.72</v>
      </c>
      <c r="M45" s="21">
        <f>汇总表!$E$6</f>
        <v>0</v>
      </c>
      <c r="N45" s="22">
        <f t="shared" si="2"/>
        <v>3.66</v>
      </c>
      <c r="O45" s="23">
        <f t="shared" si="3"/>
        <v>1068.72</v>
      </c>
    </row>
    <row r="46" s="1" customFormat="1" ht="104.25" customHeight="1" spans="1:15">
      <c r="A46" s="8">
        <v>41</v>
      </c>
      <c r="B46" s="9" t="s">
        <v>740</v>
      </c>
      <c r="C46" s="9"/>
      <c r="D46" s="10" t="s">
        <v>337</v>
      </c>
      <c r="E46" s="10"/>
      <c r="F46" s="10" t="s">
        <v>338</v>
      </c>
      <c r="G46" s="10"/>
      <c r="H46" s="9" t="s">
        <v>77</v>
      </c>
      <c r="I46" s="24">
        <v>292</v>
      </c>
      <c r="J46" s="24"/>
      <c r="K46" s="24">
        <v>3</v>
      </c>
      <c r="L46" s="25">
        <v>876</v>
      </c>
      <c r="M46" s="21">
        <f>汇总表!$E$6</f>
        <v>0</v>
      </c>
      <c r="N46" s="22">
        <f t="shared" si="2"/>
        <v>3</v>
      </c>
      <c r="O46" s="23">
        <f t="shared" si="3"/>
        <v>876</v>
      </c>
    </row>
    <row r="47" s="1" customFormat="1" ht="104.25" customHeight="1" spans="1:15">
      <c r="A47" s="8">
        <v>42</v>
      </c>
      <c r="B47" s="9" t="s">
        <v>741</v>
      </c>
      <c r="C47" s="9"/>
      <c r="D47" s="10" t="s">
        <v>340</v>
      </c>
      <c r="E47" s="10"/>
      <c r="F47" s="10" t="s">
        <v>341</v>
      </c>
      <c r="G47" s="10"/>
      <c r="H47" s="9" t="s">
        <v>38</v>
      </c>
      <c r="I47" s="24">
        <v>9</v>
      </c>
      <c r="J47" s="24"/>
      <c r="K47" s="24">
        <v>373.14</v>
      </c>
      <c r="L47" s="25">
        <v>3358.26</v>
      </c>
      <c r="M47" s="21">
        <f>汇总表!$E$6</f>
        <v>0</v>
      </c>
      <c r="N47" s="22">
        <f t="shared" si="2"/>
        <v>373.14</v>
      </c>
      <c r="O47" s="23">
        <f t="shared" si="3"/>
        <v>3358.26</v>
      </c>
    </row>
    <row r="48" s="1" customFormat="1" ht="126.75" customHeight="1" spans="1:15">
      <c r="A48" s="8">
        <v>43</v>
      </c>
      <c r="B48" s="9" t="s">
        <v>742</v>
      </c>
      <c r="C48" s="9"/>
      <c r="D48" s="10" t="s">
        <v>343</v>
      </c>
      <c r="E48" s="10"/>
      <c r="F48" s="10" t="s">
        <v>344</v>
      </c>
      <c r="G48" s="10"/>
      <c r="H48" s="9" t="s">
        <v>67</v>
      </c>
      <c r="I48" s="24">
        <v>1</v>
      </c>
      <c r="J48" s="24"/>
      <c r="K48" s="24">
        <v>2419.43</v>
      </c>
      <c r="L48" s="25">
        <v>2419.43</v>
      </c>
      <c r="M48" s="21">
        <f>汇总表!$E$6</f>
        <v>0</v>
      </c>
      <c r="N48" s="22">
        <f t="shared" si="2"/>
        <v>2419.43</v>
      </c>
      <c r="O48" s="23">
        <f t="shared" si="3"/>
        <v>2419.43</v>
      </c>
    </row>
    <row r="49" s="1" customFormat="1" ht="104.25" customHeight="1" spans="1:15">
      <c r="A49" s="8">
        <v>44</v>
      </c>
      <c r="B49" s="9" t="s">
        <v>743</v>
      </c>
      <c r="C49" s="9"/>
      <c r="D49" s="10" t="s">
        <v>334</v>
      </c>
      <c r="E49" s="10"/>
      <c r="F49" s="10" t="s">
        <v>335</v>
      </c>
      <c r="G49" s="10"/>
      <c r="H49" s="9" t="s">
        <v>77</v>
      </c>
      <c r="I49" s="24">
        <v>320</v>
      </c>
      <c r="J49" s="24"/>
      <c r="K49" s="24">
        <v>3.66</v>
      </c>
      <c r="L49" s="25">
        <v>1171.2</v>
      </c>
      <c r="M49" s="21">
        <f>汇总表!$E$6</f>
        <v>0</v>
      </c>
      <c r="N49" s="22">
        <f t="shared" si="2"/>
        <v>3.66</v>
      </c>
      <c r="O49" s="23">
        <f t="shared" si="3"/>
        <v>1171.2</v>
      </c>
    </row>
    <row r="50" s="1" customFormat="1" ht="104.25" customHeight="1" spans="1:15">
      <c r="A50" s="8">
        <v>45</v>
      </c>
      <c r="B50" s="9" t="s">
        <v>744</v>
      </c>
      <c r="C50" s="9"/>
      <c r="D50" s="10" t="s">
        <v>337</v>
      </c>
      <c r="E50" s="10"/>
      <c r="F50" s="10" t="s">
        <v>338</v>
      </c>
      <c r="G50" s="10"/>
      <c r="H50" s="9" t="s">
        <v>77</v>
      </c>
      <c r="I50" s="24">
        <v>320</v>
      </c>
      <c r="J50" s="24"/>
      <c r="K50" s="24">
        <v>3</v>
      </c>
      <c r="L50" s="25">
        <v>960</v>
      </c>
      <c r="M50" s="21">
        <f>汇总表!$E$6</f>
        <v>0</v>
      </c>
      <c r="N50" s="22">
        <f t="shared" si="2"/>
        <v>3</v>
      </c>
      <c r="O50" s="23">
        <f t="shared" si="3"/>
        <v>960</v>
      </c>
    </row>
    <row r="51" s="1" customFormat="1" ht="104.25" customHeight="1" spans="1:15">
      <c r="A51" s="8">
        <v>46</v>
      </c>
      <c r="B51" s="9" t="s">
        <v>745</v>
      </c>
      <c r="C51" s="9"/>
      <c r="D51" s="10" t="s">
        <v>340</v>
      </c>
      <c r="E51" s="10"/>
      <c r="F51" s="10" t="s">
        <v>341</v>
      </c>
      <c r="G51" s="10"/>
      <c r="H51" s="9" t="s">
        <v>38</v>
      </c>
      <c r="I51" s="24">
        <v>7</v>
      </c>
      <c r="J51" s="24"/>
      <c r="K51" s="24">
        <v>373.15</v>
      </c>
      <c r="L51" s="25">
        <v>2612.05</v>
      </c>
      <c r="M51" s="21">
        <f>汇总表!$E$6</f>
        <v>0</v>
      </c>
      <c r="N51" s="22">
        <f t="shared" si="2"/>
        <v>373.15</v>
      </c>
      <c r="O51" s="23">
        <f t="shared" si="3"/>
        <v>2612.05</v>
      </c>
    </row>
    <row r="52" s="1" customFormat="1" ht="126.75" customHeight="1" spans="1:15">
      <c r="A52" s="8">
        <v>47</v>
      </c>
      <c r="B52" s="9" t="s">
        <v>746</v>
      </c>
      <c r="C52" s="9"/>
      <c r="D52" s="10" t="s">
        <v>349</v>
      </c>
      <c r="E52" s="10"/>
      <c r="F52" s="10" t="s">
        <v>344</v>
      </c>
      <c r="G52" s="10"/>
      <c r="H52" s="9" t="s">
        <v>67</v>
      </c>
      <c r="I52" s="24">
        <v>1</v>
      </c>
      <c r="J52" s="24"/>
      <c r="K52" s="24">
        <v>2747.35</v>
      </c>
      <c r="L52" s="25">
        <v>2747.35</v>
      </c>
      <c r="M52" s="21">
        <f>汇总表!$E$6</f>
        <v>0</v>
      </c>
      <c r="N52" s="22">
        <f t="shared" si="2"/>
        <v>2747.35</v>
      </c>
      <c r="O52" s="23">
        <f t="shared" si="3"/>
        <v>2747.35</v>
      </c>
    </row>
    <row r="53" s="1" customFormat="1" ht="104.25" customHeight="1" spans="1:15">
      <c r="A53" s="8">
        <v>48</v>
      </c>
      <c r="B53" s="9" t="s">
        <v>747</v>
      </c>
      <c r="C53" s="9"/>
      <c r="D53" s="10" t="s">
        <v>351</v>
      </c>
      <c r="E53" s="10"/>
      <c r="F53" s="10" t="s">
        <v>352</v>
      </c>
      <c r="G53" s="10"/>
      <c r="H53" s="9" t="s">
        <v>77</v>
      </c>
      <c r="I53" s="24">
        <v>318.5</v>
      </c>
      <c r="J53" s="24"/>
      <c r="K53" s="24">
        <v>8.09</v>
      </c>
      <c r="L53" s="25">
        <v>2576.67</v>
      </c>
      <c r="M53" s="21">
        <f>汇总表!$E$6</f>
        <v>0</v>
      </c>
      <c r="N53" s="22">
        <f t="shared" si="2"/>
        <v>8.09</v>
      </c>
      <c r="O53" s="23">
        <f t="shared" si="3"/>
        <v>2576.67</v>
      </c>
    </row>
    <row r="54" s="1" customFormat="1" ht="126.75" customHeight="1" spans="1:15">
      <c r="A54" s="8">
        <v>49</v>
      </c>
      <c r="B54" s="9" t="s">
        <v>748</v>
      </c>
      <c r="C54" s="9"/>
      <c r="D54" s="10" t="s">
        <v>354</v>
      </c>
      <c r="E54" s="10"/>
      <c r="F54" s="10" t="s">
        <v>355</v>
      </c>
      <c r="G54" s="10"/>
      <c r="H54" s="9" t="s">
        <v>67</v>
      </c>
      <c r="I54" s="24">
        <v>1</v>
      </c>
      <c r="J54" s="24"/>
      <c r="K54" s="24">
        <v>1958.34</v>
      </c>
      <c r="L54" s="25">
        <v>1958.34</v>
      </c>
      <c r="M54" s="21">
        <f>汇总表!$E$6</f>
        <v>0</v>
      </c>
      <c r="N54" s="22">
        <f t="shared" si="2"/>
        <v>1958.34</v>
      </c>
      <c r="O54" s="23">
        <f t="shared" si="3"/>
        <v>1958.34</v>
      </c>
    </row>
    <row r="55" s="1" customFormat="1" ht="70.5" customHeight="1" spans="1:15">
      <c r="A55" s="8">
        <v>50</v>
      </c>
      <c r="B55" s="9" t="s">
        <v>749</v>
      </c>
      <c r="C55" s="9"/>
      <c r="D55" s="10" t="s">
        <v>357</v>
      </c>
      <c r="E55" s="10"/>
      <c r="F55" s="10" t="s">
        <v>358</v>
      </c>
      <c r="G55" s="10"/>
      <c r="H55" s="9" t="s">
        <v>60</v>
      </c>
      <c r="I55" s="24">
        <v>24</v>
      </c>
      <c r="J55" s="24"/>
      <c r="K55" s="24">
        <v>114.27</v>
      </c>
      <c r="L55" s="25">
        <v>2742.48</v>
      </c>
      <c r="M55" s="21">
        <f>汇总表!$E$6</f>
        <v>0</v>
      </c>
      <c r="N55" s="22">
        <f t="shared" si="2"/>
        <v>114.27</v>
      </c>
      <c r="O55" s="23">
        <f t="shared" si="3"/>
        <v>2742.48</v>
      </c>
    </row>
    <row r="56" s="1" customFormat="1" ht="70.5" customHeight="1" spans="1:15">
      <c r="A56" s="8">
        <v>51</v>
      </c>
      <c r="B56" s="9" t="s">
        <v>750</v>
      </c>
      <c r="C56" s="9"/>
      <c r="D56" s="10" t="s">
        <v>116</v>
      </c>
      <c r="E56" s="10"/>
      <c r="F56" s="10" t="s">
        <v>117</v>
      </c>
      <c r="G56" s="10"/>
      <c r="H56" s="9" t="s">
        <v>60</v>
      </c>
      <c r="I56" s="24">
        <v>39</v>
      </c>
      <c r="J56" s="24"/>
      <c r="K56" s="24">
        <v>112.68</v>
      </c>
      <c r="L56" s="25">
        <v>4394.52</v>
      </c>
      <c r="M56" s="21">
        <f>汇总表!$E$6</f>
        <v>0</v>
      </c>
      <c r="N56" s="22">
        <f t="shared" si="2"/>
        <v>112.68</v>
      </c>
      <c r="O56" s="23">
        <f t="shared" si="3"/>
        <v>4394.52</v>
      </c>
    </row>
    <row r="57" s="1" customFormat="1" ht="81.75" customHeight="1" spans="1:15">
      <c r="A57" s="8">
        <v>52</v>
      </c>
      <c r="B57" s="9" t="s">
        <v>751</v>
      </c>
      <c r="C57" s="9"/>
      <c r="D57" s="10" t="s">
        <v>119</v>
      </c>
      <c r="E57" s="10"/>
      <c r="F57" s="10" t="s">
        <v>120</v>
      </c>
      <c r="G57" s="10"/>
      <c r="H57" s="9" t="s">
        <v>60</v>
      </c>
      <c r="I57" s="24">
        <v>35</v>
      </c>
      <c r="J57" s="24"/>
      <c r="K57" s="24">
        <v>103.7</v>
      </c>
      <c r="L57" s="25">
        <v>3629.5</v>
      </c>
      <c r="M57" s="21">
        <f>汇总表!$E$6</f>
        <v>0</v>
      </c>
      <c r="N57" s="22">
        <f t="shared" si="2"/>
        <v>103.7</v>
      </c>
      <c r="O57" s="23">
        <f t="shared" si="3"/>
        <v>3629.5</v>
      </c>
    </row>
    <row r="58" s="1" customFormat="1" ht="81.75" customHeight="1" spans="1:15">
      <c r="A58" s="8">
        <v>53</v>
      </c>
      <c r="B58" s="9" t="s">
        <v>752</v>
      </c>
      <c r="C58" s="9"/>
      <c r="D58" s="10" t="s">
        <v>122</v>
      </c>
      <c r="E58" s="10"/>
      <c r="F58" s="10" t="s">
        <v>120</v>
      </c>
      <c r="G58" s="10"/>
      <c r="H58" s="9" t="s">
        <v>60</v>
      </c>
      <c r="I58" s="24">
        <v>5</v>
      </c>
      <c r="J58" s="24"/>
      <c r="K58" s="24">
        <v>103.7</v>
      </c>
      <c r="L58" s="25">
        <v>518.5</v>
      </c>
      <c r="M58" s="21">
        <f>汇总表!$E$6</f>
        <v>0</v>
      </c>
      <c r="N58" s="22">
        <f t="shared" si="2"/>
        <v>103.7</v>
      </c>
      <c r="O58" s="23">
        <f t="shared" si="3"/>
        <v>518.5</v>
      </c>
    </row>
    <row r="59" s="1" customFormat="1" ht="93" customHeight="1" spans="1:15">
      <c r="A59" s="8">
        <v>54</v>
      </c>
      <c r="B59" s="9" t="s">
        <v>753</v>
      </c>
      <c r="C59" s="9"/>
      <c r="D59" s="10" t="s">
        <v>124</v>
      </c>
      <c r="E59" s="10"/>
      <c r="F59" s="10" t="s">
        <v>125</v>
      </c>
      <c r="G59" s="10"/>
      <c r="H59" s="9" t="s">
        <v>60</v>
      </c>
      <c r="I59" s="24">
        <v>29</v>
      </c>
      <c r="J59" s="24"/>
      <c r="K59" s="24">
        <v>103.7</v>
      </c>
      <c r="L59" s="25">
        <v>3007.3</v>
      </c>
      <c r="M59" s="21">
        <f>汇总表!$E$6</f>
        <v>0</v>
      </c>
      <c r="N59" s="22">
        <f t="shared" si="2"/>
        <v>103.7</v>
      </c>
      <c r="O59" s="23">
        <f t="shared" si="3"/>
        <v>3007.3</v>
      </c>
    </row>
    <row r="60" s="1" customFormat="1" ht="93" customHeight="1" spans="1:15">
      <c r="A60" s="8">
        <v>55</v>
      </c>
      <c r="B60" s="9" t="s">
        <v>754</v>
      </c>
      <c r="C60" s="9"/>
      <c r="D60" s="10" t="s">
        <v>364</v>
      </c>
      <c r="E60" s="10"/>
      <c r="F60" s="10" t="s">
        <v>365</v>
      </c>
      <c r="G60" s="10"/>
      <c r="H60" s="9" t="s">
        <v>60</v>
      </c>
      <c r="I60" s="24">
        <v>2</v>
      </c>
      <c r="J60" s="24"/>
      <c r="K60" s="24">
        <v>103.7</v>
      </c>
      <c r="L60" s="25">
        <v>207.4</v>
      </c>
      <c r="M60" s="21">
        <f>汇总表!$E$6</f>
        <v>0</v>
      </c>
      <c r="N60" s="22">
        <f t="shared" si="2"/>
        <v>103.7</v>
      </c>
      <c r="O60" s="23">
        <f t="shared" si="3"/>
        <v>207.4</v>
      </c>
    </row>
    <row r="61" s="1" customFormat="1" ht="93" customHeight="1" spans="1:15">
      <c r="A61" s="8">
        <v>56</v>
      </c>
      <c r="B61" s="9" t="s">
        <v>755</v>
      </c>
      <c r="C61" s="9"/>
      <c r="D61" s="10" t="s">
        <v>192</v>
      </c>
      <c r="E61" s="10"/>
      <c r="F61" s="10" t="s">
        <v>193</v>
      </c>
      <c r="G61" s="10"/>
      <c r="H61" s="9" t="s">
        <v>77</v>
      </c>
      <c r="I61" s="24">
        <v>220</v>
      </c>
      <c r="J61" s="24"/>
      <c r="K61" s="24">
        <v>22.07</v>
      </c>
      <c r="L61" s="25">
        <v>4855.4</v>
      </c>
      <c r="M61" s="21">
        <f>汇总表!$E$6</f>
        <v>0</v>
      </c>
      <c r="N61" s="22">
        <f t="shared" si="2"/>
        <v>22.07</v>
      </c>
      <c r="O61" s="23">
        <f t="shared" si="3"/>
        <v>4855.4</v>
      </c>
    </row>
    <row r="62" s="1" customFormat="1" ht="115.5" customHeight="1" spans="1:15">
      <c r="A62" s="8">
        <v>57</v>
      </c>
      <c r="B62" s="9" t="s">
        <v>756</v>
      </c>
      <c r="C62" s="9"/>
      <c r="D62" s="10" t="s">
        <v>371</v>
      </c>
      <c r="E62" s="10"/>
      <c r="F62" s="10" t="s">
        <v>372</v>
      </c>
      <c r="G62" s="10"/>
      <c r="H62" s="9" t="s">
        <v>77</v>
      </c>
      <c r="I62" s="24">
        <v>1119.53</v>
      </c>
      <c r="J62" s="24"/>
      <c r="K62" s="24">
        <v>3.18</v>
      </c>
      <c r="L62" s="25">
        <v>3560.11</v>
      </c>
      <c r="M62" s="21">
        <f>汇总表!$E$6</f>
        <v>0</v>
      </c>
      <c r="N62" s="22">
        <f t="shared" si="2"/>
        <v>3.18</v>
      </c>
      <c r="O62" s="23">
        <f t="shared" si="3"/>
        <v>3560.11</v>
      </c>
    </row>
    <row r="63" s="1" customFormat="1" ht="115.5" customHeight="1" spans="1:15">
      <c r="A63" s="8">
        <v>58</v>
      </c>
      <c r="B63" s="9" t="s">
        <v>757</v>
      </c>
      <c r="C63" s="9"/>
      <c r="D63" s="10" t="s">
        <v>136</v>
      </c>
      <c r="E63" s="10"/>
      <c r="F63" s="10" t="s">
        <v>137</v>
      </c>
      <c r="G63" s="10"/>
      <c r="H63" s="9" t="s">
        <v>77</v>
      </c>
      <c r="I63" s="24">
        <v>2428.1</v>
      </c>
      <c r="J63" s="24"/>
      <c r="K63" s="24">
        <v>3.2</v>
      </c>
      <c r="L63" s="25">
        <v>7769.92</v>
      </c>
      <c r="M63" s="21">
        <f>汇总表!$E$6</f>
        <v>0</v>
      </c>
      <c r="N63" s="22">
        <f t="shared" si="2"/>
        <v>3.2</v>
      </c>
      <c r="O63" s="23">
        <f t="shared" si="3"/>
        <v>7769.92</v>
      </c>
    </row>
    <row r="64" s="1" customFormat="1" ht="115.5" customHeight="1" spans="1:15">
      <c r="A64" s="8">
        <v>59</v>
      </c>
      <c r="B64" s="9" t="s">
        <v>758</v>
      </c>
      <c r="C64" s="9"/>
      <c r="D64" s="10" t="s">
        <v>375</v>
      </c>
      <c r="E64" s="10"/>
      <c r="F64" s="10" t="s">
        <v>376</v>
      </c>
      <c r="G64" s="10"/>
      <c r="H64" s="9" t="s">
        <v>77</v>
      </c>
      <c r="I64" s="24">
        <v>472.82</v>
      </c>
      <c r="J64" s="24"/>
      <c r="K64" s="24">
        <v>5.71</v>
      </c>
      <c r="L64" s="25">
        <v>2699.8</v>
      </c>
      <c r="M64" s="21">
        <f>汇总表!$E$6</f>
        <v>0</v>
      </c>
      <c r="N64" s="22">
        <f t="shared" si="2"/>
        <v>5.71</v>
      </c>
      <c r="O64" s="23">
        <f t="shared" si="3"/>
        <v>2699.8</v>
      </c>
    </row>
    <row r="65" s="1" customFormat="1" ht="81.75" customHeight="1" spans="1:15">
      <c r="A65" s="8">
        <v>60</v>
      </c>
      <c r="B65" s="9" t="s">
        <v>759</v>
      </c>
      <c r="C65" s="9"/>
      <c r="D65" s="10" t="s">
        <v>103</v>
      </c>
      <c r="E65" s="10"/>
      <c r="F65" s="10" t="s">
        <v>148</v>
      </c>
      <c r="G65" s="10"/>
      <c r="H65" s="9" t="s">
        <v>38</v>
      </c>
      <c r="I65" s="24">
        <v>320</v>
      </c>
      <c r="J65" s="24"/>
      <c r="K65" s="24">
        <v>8.78</v>
      </c>
      <c r="L65" s="25">
        <v>2809.6</v>
      </c>
      <c r="M65" s="21">
        <f>汇总表!$E$6</f>
        <v>0</v>
      </c>
      <c r="N65" s="22">
        <f t="shared" si="2"/>
        <v>8.78</v>
      </c>
      <c r="O65" s="23">
        <f t="shared" si="3"/>
        <v>2809.6</v>
      </c>
    </row>
    <row r="66" s="1" customFormat="1" ht="81.75" customHeight="1" spans="1:15">
      <c r="A66" s="8">
        <v>61</v>
      </c>
      <c r="B66" s="9" t="s">
        <v>760</v>
      </c>
      <c r="C66" s="9"/>
      <c r="D66" s="10" t="s">
        <v>150</v>
      </c>
      <c r="E66" s="10"/>
      <c r="F66" s="10" t="s">
        <v>151</v>
      </c>
      <c r="G66" s="10"/>
      <c r="H66" s="9" t="s">
        <v>38</v>
      </c>
      <c r="I66" s="24">
        <v>85</v>
      </c>
      <c r="J66" s="24"/>
      <c r="K66" s="24">
        <v>8.78</v>
      </c>
      <c r="L66" s="25">
        <v>746.3</v>
      </c>
      <c r="M66" s="21">
        <f>汇总表!$E$6</f>
        <v>0</v>
      </c>
      <c r="N66" s="22">
        <f t="shared" si="2"/>
        <v>8.78</v>
      </c>
      <c r="O66" s="23">
        <f t="shared" si="3"/>
        <v>746.3</v>
      </c>
    </row>
    <row r="67" s="1" customFormat="1" ht="14.25" customHeight="1" spans="1:15">
      <c r="A67" s="8"/>
      <c r="B67" s="9"/>
      <c r="C67" s="9"/>
      <c r="D67" s="10" t="s">
        <v>152</v>
      </c>
      <c r="E67" s="10"/>
      <c r="F67" s="10"/>
      <c r="G67" s="10"/>
      <c r="H67" s="11"/>
      <c r="I67" s="11"/>
      <c r="J67" s="11"/>
      <c r="K67" s="11"/>
      <c r="L67" s="20"/>
      <c r="M67" s="21"/>
      <c r="N67" s="22"/>
      <c r="O67" s="23"/>
    </row>
    <row r="68" s="1" customFormat="1" ht="149.25" customHeight="1" spans="1:15">
      <c r="A68" s="8">
        <v>1</v>
      </c>
      <c r="B68" s="9" t="s">
        <v>761</v>
      </c>
      <c r="C68" s="9"/>
      <c r="D68" s="10" t="s">
        <v>390</v>
      </c>
      <c r="E68" s="10"/>
      <c r="F68" s="10" t="s">
        <v>391</v>
      </c>
      <c r="G68" s="10"/>
      <c r="H68" s="9" t="s">
        <v>67</v>
      </c>
      <c r="I68" s="24">
        <v>1</v>
      </c>
      <c r="J68" s="24"/>
      <c r="K68" s="24">
        <v>2790.85</v>
      </c>
      <c r="L68" s="25">
        <v>2790.85</v>
      </c>
      <c r="M68" s="21">
        <f>汇总表!$E$6</f>
        <v>0</v>
      </c>
      <c r="N68" s="22">
        <f t="shared" si="2"/>
        <v>2790.85</v>
      </c>
      <c r="O68" s="23">
        <f t="shared" si="3"/>
        <v>2790.85</v>
      </c>
    </row>
    <row r="69" s="1" customFormat="1" ht="149.25" customHeight="1" spans="1:15">
      <c r="A69" s="8">
        <v>2</v>
      </c>
      <c r="B69" s="9" t="s">
        <v>762</v>
      </c>
      <c r="C69" s="9"/>
      <c r="D69" s="10" t="s">
        <v>390</v>
      </c>
      <c r="E69" s="10"/>
      <c r="F69" s="10" t="s">
        <v>763</v>
      </c>
      <c r="G69" s="10"/>
      <c r="H69" s="9" t="s">
        <v>67</v>
      </c>
      <c r="I69" s="24">
        <v>1</v>
      </c>
      <c r="J69" s="24"/>
      <c r="K69" s="24">
        <v>3467.51</v>
      </c>
      <c r="L69" s="25">
        <v>3467.51</v>
      </c>
      <c r="M69" s="21">
        <f>汇总表!$E$6</f>
        <v>0</v>
      </c>
      <c r="N69" s="22">
        <f t="shared" si="2"/>
        <v>3467.51</v>
      </c>
      <c r="O69" s="23">
        <f t="shared" si="3"/>
        <v>3467.51</v>
      </c>
    </row>
    <row r="70" s="1" customFormat="1" ht="149.25" customHeight="1" spans="1:15">
      <c r="A70" s="8">
        <v>3</v>
      </c>
      <c r="B70" s="9" t="s">
        <v>764</v>
      </c>
      <c r="C70" s="9"/>
      <c r="D70" s="10" t="s">
        <v>765</v>
      </c>
      <c r="E70" s="10"/>
      <c r="F70" s="10" t="s">
        <v>766</v>
      </c>
      <c r="G70" s="10"/>
      <c r="H70" s="9" t="s">
        <v>67</v>
      </c>
      <c r="I70" s="24">
        <v>1</v>
      </c>
      <c r="J70" s="24"/>
      <c r="K70" s="24">
        <v>922.35</v>
      </c>
      <c r="L70" s="25">
        <v>922.35</v>
      </c>
      <c r="M70" s="21">
        <f>汇总表!$E$6</f>
        <v>0</v>
      </c>
      <c r="N70" s="22">
        <f t="shared" si="2"/>
        <v>922.35</v>
      </c>
      <c r="O70" s="23">
        <f t="shared" si="3"/>
        <v>922.35</v>
      </c>
    </row>
    <row r="71" s="1" customFormat="1" ht="149.25" customHeight="1" spans="1:15">
      <c r="A71" s="8">
        <v>4</v>
      </c>
      <c r="B71" s="9" t="s">
        <v>767</v>
      </c>
      <c r="C71" s="9"/>
      <c r="D71" s="10" t="s">
        <v>768</v>
      </c>
      <c r="E71" s="10"/>
      <c r="F71" s="10" t="s">
        <v>769</v>
      </c>
      <c r="G71" s="10"/>
      <c r="H71" s="9" t="s">
        <v>67</v>
      </c>
      <c r="I71" s="24">
        <v>1</v>
      </c>
      <c r="J71" s="24"/>
      <c r="K71" s="24">
        <v>4576.64</v>
      </c>
      <c r="L71" s="25">
        <v>4576.64</v>
      </c>
      <c r="M71" s="21">
        <f>汇总表!$E$6</f>
        <v>0</v>
      </c>
      <c r="N71" s="22">
        <f t="shared" ref="N71:N102" si="4">ROUND((1-M71/100)*K71,2)</f>
        <v>4576.64</v>
      </c>
      <c r="O71" s="23">
        <f t="shared" ref="O71:O102" si="5">ROUND(N71*I71,2)</f>
        <v>4576.64</v>
      </c>
    </row>
    <row r="72" s="1" customFormat="1" ht="81.75" customHeight="1" spans="1:15">
      <c r="A72" s="8">
        <v>5</v>
      </c>
      <c r="B72" s="9" t="s">
        <v>770</v>
      </c>
      <c r="C72" s="9"/>
      <c r="D72" s="10" t="s">
        <v>396</v>
      </c>
      <c r="E72" s="10"/>
      <c r="F72" s="10" t="s">
        <v>397</v>
      </c>
      <c r="G72" s="10"/>
      <c r="H72" s="9" t="s">
        <v>67</v>
      </c>
      <c r="I72" s="24">
        <v>1</v>
      </c>
      <c r="J72" s="24"/>
      <c r="K72" s="24">
        <v>372.43</v>
      </c>
      <c r="L72" s="25">
        <v>372.43</v>
      </c>
      <c r="M72" s="21">
        <f>汇总表!$E$6</f>
        <v>0</v>
      </c>
      <c r="N72" s="22">
        <f t="shared" si="4"/>
        <v>372.43</v>
      </c>
      <c r="O72" s="23">
        <f t="shared" si="5"/>
        <v>372.43</v>
      </c>
    </row>
    <row r="73" s="1" customFormat="1" ht="81.75" customHeight="1" spans="1:15">
      <c r="A73" s="8">
        <v>6</v>
      </c>
      <c r="B73" s="9" t="s">
        <v>771</v>
      </c>
      <c r="C73" s="9"/>
      <c r="D73" s="10" t="s">
        <v>402</v>
      </c>
      <c r="E73" s="10"/>
      <c r="F73" s="10" t="s">
        <v>403</v>
      </c>
      <c r="G73" s="10"/>
      <c r="H73" s="9" t="s">
        <v>67</v>
      </c>
      <c r="I73" s="24">
        <v>3</v>
      </c>
      <c r="J73" s="24"/>
      <c r="K73" s="24">
        <v>392.25</v>
      </c>
      <c r="L73" s="25">
        <v>1176.75</v>
      </c>
      <c r="M73" s="21">
        <f>汇总表!$E$6</f>
        <v>0</v>
      </c>
      <c r="N73" s="22">
        <f t="shared" si="4"/>
        <v>392.25</v>
      </c>
      <c r="O73" s="23">
        <f t="shared" si="5"/>
        <v>1176.75</v>
      </c>
    </row>
    <row r="74" s="1" customFormat="1" ht="81.75" customHeight="1" spans="1:15">
      <c r="A74" s="8">
        <v>7</v>
      </c>
      <c r="B74" s="9" t="s">
        <v>772</v>
      </c>
      <c r="C74" s="9"/>
      <c r="D74" s="10" t="s">
        <v>160</v>
      </c>
      <c r="E74" s="10"/>
      <c r="F74" s="10" t="s">
        <v>161</v>
      </c>
      <c r="G74" s="10"/>
      <c r="H74" s="9" t="s">
        <v>162</v>
      </c>
      <c r="I74" s="24">
        <v>3.2</v>
      </c>
      <c r="J74" s="24"/>
      <c r="K74" s="24">
        <v>335.29</v>
      </c>
      <c r="L74" s="25">
        <v>1072.93</v>
      </c>
      <c r="M74" s="21">
        <f>汇总表!$E$6</f>
        <v>0</v>
      </c>
      <c r="N74" s="22">
        <f t="shared" si="4"/>
        <v>335.29</v>
      </c>
      <c r="O74" s="23">
        <f t="shared" si="5"/>
        <v>1072.93</v>
      </c>
    </row>
    <row r="75" s="1" customFormat="1" ht="115.5" customHeight="1" spans="1:15">
      <c r="A75" s="8">
        <v>8</v>
      </c>
      <c r="B75" s="9" t="s">
        <v>773</v>
      </c>
      <c r="C75" s="9"/>
      <c r="D75" s="10" t="s">
        <v>164</v>
      </c>
      <c r="E75" s="10"/>
      <c r="F75" s="10" t="s">
        <v>165</v>
      </c>
      <c r="G75" s="10"/>
      <c r="H75" s="9" t="s">
        <v>162</v>
      </c>
      <c r="I75" s="24">
        <v>11.81</v>
      </c>
      <c r="J75" s="24"/>
      <c r="K75" s="24">
        <v>177.06</v>
      </c>
      <c r="L75" s="25">
        <v>2091.08</v>
      </c>
      <c r="M75" s="21">
        <f>汇总表!$E$6</f>
        <v>0</v>
      </c>
      <c r="N75" s="22">
        <f t="shared" si="4"/>
        <v>177.06</v>
      </c>
      <c r="O75" s="23">
        <f t="shared" si="5"/>
        <v>2091.08</v>
      </c>
    </row>
    <row r="76" s="1" customFormat="1" ht="115.5" customHeight="1" spans="1:15">
      <c r="A76" s="8">
        <v>9</v>
      </c>
      <c r="B76" s="9" t="s">
        <v>774</v>
      </c>
      <c r="C76" s="9"/>
      <c r="D76" s="10" t="s">
        <v>167</v>
      </c>
      <c r="E76" s="10"/>
      <c r="F76" s="10" t="s">
        <v>168</v>
      </c>
      <c r="G76" s="10"/>
      <c r="H76" s="9" t="s">
        <v>162</v>
      </c>
      <c r="I76" s="24">
        <v>181.51</v>
      </c>
      <c r="J76" s="24"/>
      <c r="K76" s="24">
        <v>129.31</v>
      </c>
      <c r="L76" s="25">
        <v>23471.06</v>
      </c>
      <c r="M76" s="21">
        <f>汇总表!$E$6</f>
        <v>0</v>
      </c>
      <c r="N76" s="22">
        <f t="shared" si="4"/>
        <v>129.31</v>
      </c>
      <c r="O76" s="23">
        <f t="shared" si="5"/>
        <v>23471.06</v>
      </c>
    </row>
    <row r="77" s="1" customFormat="1" ht="115.5" customHeight="1" spans="1:15">
      <c r="A77" s="8">
        <v>10</v>
      </c>
      <c r="B77" s="9" t="s">
        <v>775</v>
      </c>
      <c r="C77" s="9"/>
      <c r="D77" s="10" t="s">
        <v>776</v>
      </c>
      <c r="E77" s="10"/>
      <c r="F77" s="10" t="s">
        <v>777</v>
      </c>
      <c r="G77" s="10"/>
      <c r="H77" s="9" t="s">
        <v>162</v>
      </c>
      <c r="I77" s="24">
        <v>41.93</v>
      </c>
      <c r="J77" s="24"/>
      <c r="K77" s="24">
        <v>144.16</v>
      </c>
      <c r="L77" s="25">
        <v>6044.63</v>
      </c>
      <c r="M77" s="21">
        <f>汇总表!$E$6</f>
        <v>0</v>
      </c>
      <c r="N77" s="22">
        <f t="shared" si="4"/>
        <v>144.16</v>
      </c>
      <c r="O77" s="23">
        <f t="shared" si="5"/>
        <v>6044.63</v>
      </c>
    </row>
    <row r="78" s="1" customFormat="1" ht="115.5" customHeight="1" spans="1:15">
      <c r="A78" s="8">
        <v>11</v>
      </c>
      <c r="B78" s="9" t="s">
        <v>778</v>
      </c>
      <c r="C78" s="9"/>
      <c r="D78" s="10" t="s">
        <v>411</v>
      </c>
      <c r="E78" s="10"/>
      <c r="F78" s="10" t="s">
        <v>412</v>
      </c>
      <c r="G78" s="10"/>
      <c r="H78" s="9" t="s">
        <v>162</v>
      </c>
      <c r="I78" s="24">
        <v>55.19</v>
      </c>
      <c r="J78" s="24"/>
      <c r="K78" s="24">
        <v>167.97</v>
      </c>
      <c r="L78" s="25">
        <v>9270.26</v>
      </c>
      <c r="M78" s="21">
        <f>汇总表!$E$6</f>
        <v>0</v>
      </c>
      <c r="N78" s="22">
        <f t="shared" si="4"/>
        <v>167.97</v>
      </c>
      <c r="O78" s="23">
        <f t="shared" si="5"/>
        <v>9270.26</v>
      </c>
    </row>
    <row r="79" s="1" customFormat="1" ht="81.75" customHeight="1" spans="1:15">
      <c r="A79" s="8">
        <v>12</v>
      </c>
      <c r="B79" s="9" t="s">
        <v>779</v>
      </c>
      <c r="C79" s="9"/>
      <c r="D79" s="10" t="s">
        <v>780</v>
      </c>
      <c r="E79" s="10"/>
      <c r="F79" s="10" t="s">
        <v>781</v>
      </c>
      <c r="G79" s="10"/>
      <c r="H79" s="9" t="s">
        <v>38</v>
      </c>
      <c r="I79" s="24">
        <v>1</v>
      </c>
      <c r="J79" s="24"/>
      <c r="K79" s="24">
        <v>748.73</v>
      </c>
      <c r="L79" s="25">
        <v>748.73</v>
      </c>
      <c r="M79" s="21">
        <f>汇总表!$E$6</f>
        <v>0</v>
      </c>
      <c r="N79" s="22">
        <f t="shared" si="4"/>
        <v>748.73</v>
      </c>
      <c r="O79" s="23">
        <f t="shared" si="5"/>
        <v>748.73</v>
      </c>
    </row>
    <row r="80" s="1" customFormat="1" ht="81.75" customHeight="1" spans="1:15">
      <c r="A80" s="8">
        <v>13</v>
      </c>
      <c r="B80" s="9" t="s">
        <v>782</v>
      </c>
      <c r="C80" s="9"/>
      <c r="D80" s="10" t="s">
        <v>783</v>
      </c>
      <c r="E80" s="10"/>
      <c r="F80" s="10" t="s">
        <v>784</v>
      </c>
      <c r="G80" s="10"/>
      <c r="H80" s="9" t="s">
        <v>38</v>
      </c>
      <c r="I80" s="24">
        <v>1</v>
      </c>
      <c r="J80" s="24"/>
      <c r="K80" s="24">
        <v>848.79</v>
      </c>
      <c r="L80" s="25">
        <v>848.79</v>
      </c>
      <c r="M80" s="21">
        <f>汇总表!$E$6</f>
        <v>0</v>
      </c>
      <c r="N80" s="22">
        <f t="shared" si="4"/>
        <v>848.79</v>
      </c>
      <c r="O80" s="23">
        <f t="shared" si="5"/>
        <v>848.79</v>
      </c>
    </row>
    <row r="81" s="1" customFormat="1" ht="70.5" customHeight="1" spans="1:15">
      <c r="A81" s="8">
        <v>14</v>
      </c>
      <c r="B81" s="9" t="s">
        <v>785</v>
      </c>
      <c r="C81" s="9"/>
      <c r="D81" s="10" t="s">
        <v>786</v>
      </c>
      <c r="E81" s="10"/>
      <c r="F81" s="10" t="s">
        <v>787</v>
      </c>
      <c r="G81" s="10"/>
      <c r="H81" s="9" t="s">
        <v>38</v>
      </c>
      <c r="I81" s="24">
        <v>2</v>
      </c>
      <c r="J81" s="24"/>
      <c r="K81" s="24">
        <v>102.17</v>
      </c>
      <c r="L81" s="25">
        <v>204.34</v>
      </c>
      <c r="M81" s="21">
        <f>汇总表!$E$6</f>
        <v>0</v>
      </c>
      <c r="N81" s="22">
        <f t="shared" si="4"/>
        <v>102.17</v>
      </c>
      <c r="O81" s="23">
        <f t="shared" si="5"/>
        <v>204.34</v>
      </c>
    </row>
    <row r="82" s="1" customFormat="1" ht="70.5" customHeight="1" spans="1:15">
      <c r="A82" s="8">
        <v>15</v>
      </c>
      <c r="B82" s="9" t="s">
        <v>788</v>
      </c>
      <c r="C82" s="9"/>
      <c r="D82" s="10" t="s">
        <v>789</v>
      </c>
      <c r="E82" s="10"/>
      <c r="F82" s="10" t="s">
        <v>790</v>
      </c>
      <c r="G82" s="10"/>
      <c r="H82" s="9" t="s">
        <v>38</v>
      </c>
      <c r="I82" s="24">
        <v>1</v>
      </c>
      <c r="J82" s="24"/>
      <c r="K82" s="24">
        <v>71.34</v>
      </c>
      <c r="L82" s="25">
        <v>71.34</v>
      </c>
      <c r="M82" s="21">
        <f>汇总表!$E$6</f>
        <v>0</v>
      </c>
      <c r="N82" s="22">
        <f t="shared" si="4"/>
        <v>71.34</v>
      </c>
      <c r="O82" s="23">
        <f t="shared" si="5"/>
        <v>71.34</v>
      </c>
    </row>
    <row r="83" s="1" customFormat="1" ht="70.5" customHeight="1" spans="1:15">
      <c r="A83" s="8">
        <v>16</v>
      </c>
      <c r="B83" s="9" t="s">
        <v>791</v>
      </c>
      <c r="C83" s="9"/>
      <c r="D83" s="10" t="s">
        <v>792</v>
      </c>
      <c r="E83" s="10"/>
      <c r="F83" s="10" t="s">
        <v>793</v>
      </c>
      <c r="G83" s="10"/>
      <c r="H83" s="9" t="s">
        <v>38</v>
      </c>
      <c r="I83" s="24">
        <v>4</v>
      </c>
      <c r="J83" s="24"/>
      <c r="K83" s="24">
        <v>118.94</v>
      </c>
      <c r="L83" s="25">
        <v>475.76</v>
      </c>
      <c r="M83" s="21">
        <f>汇总表!$E$6</f>
        <v>0</v>
      </c>
      <c r="N83" s="22">
        <f t="shared" si="4"/>
        <v>118.94</v>
      </c>
      <c r="O83" s="23">
        <f t="shared" si="5"/>
        <v>475.76</v>
      </c>
    </row>
    <row r="84" s="1" customFormat="1" ht="70.5" customHeight="1" spans="1:15">
      <c r="A84" s="8">
        <v>17</v>
      </c>
      <c r="B84" s="9" t="s">
        <v>794</v>
      </c>
      <c r="C84" s="9"/>
      <c r="D84" s="10" t="s">
        <v>795</v>
      </c>
      <c r="E84" s="10"/>
      <c r="F84" s="10" t="s">
        <v>796</v>
      </c>
      <c r="G84" s="10"/>
      <c r="H84" s="9" t="s">
        <v>38</v>
      </c>
      <c r="I84" s="24">
        <v>3</v>
      </c>
      <c r="J84" s="24"/>
      <c r="K84" s="24">
        <v>152.63</v>
      </c>
      <c r="L84" s="25">
        <v>457.89</v>
      </c>
      <c r="M84" s="21">
        <f>汇总表!$E$6</f>
        <v>0</v>
      </c>
      <c r="N84" s="22">
        <f t="shared" si="4"/>
        <v>152.63</v>
      </c>
      <c r="O84" s="23">
        <f t="shared" si="5"/>
        <v>457.89</v>
      </c>
    </row>
    <row r="85" s="1" customFormat="1" ht="81.75" customHeight="1" spans="1:15">
      <c r="A85" s="8">
        <v>18</v>
      </c>
      <c r="B85" s="9" t="s">
        <v>797</v>
      </c>
      <c r="C85" s="9"/>
      <c r="D85" s="10" t="s">
        <v>798</v>
      </c>
      <c r="E85" s="10"/>
      <c r="F85" s="10" t="s">
        <v>799</v>
      </c>
      <c r="G85" s="10"/>
      <c r="H85" s="9" t="s">
        <v>38</v>
      </c>
      <c r="I85" s="24">
        <v>1</v>
      </c>
      <c r="J85" s="24"/>
      <c r="K85" s="24">
        <v>847.61</v>
      </c>
      <c r="L85" s="25">
        <v>847.61</v>
      </c>
      <c r="M85" s="21">
        <f>汇总表!$E$6</f>
        <v>0</v>
      </c>
      <c r="N85" s="22">
        <f t="shared" si="4"/>
        <v>847.61</v>
      </c>
      <c r="O85" s="23">
        <f t="shared" si="5"/>
        <v>847.61</v>
      </c>
    </row>
    <row r="86" s="1" customFormat="1" ht="70.5" customHeight="1" spans="1:15">
      <c r="A86" s="8">
        <v>19</v>
      </c>
      <c r="B86" s="9" t="s">
        <v>800</v>
      </c>
      <c r="C86" s="9"/>
      <c r="D86" s="10" t="s">
        <v>429</v>
      </c>
      <c r="E86" s="10"/>
      <c r="F86" s="10" t="s">
        <v>430</v>
      </c>
      <c r="G86" s="10"/>
      <c r="H86" s="9" t="s">
        <v>38</v>
      </c>
      <c r="I86" s="24">
        <v>1</v>
      </c>
      <c r="J86" s="24"/>
      <c r="K86" s="24">
        <v>58.71</v>
      </c>
      <c r="L86" s="25">
        <v>58.71</v>
      </c>
      <c r="M86" s="21">
        <f>汇总表!$E$6</f>
        <v>0</v>
      </c>
      <c r="N86" s="22">
        <f t="shared" si="4"/>
        <v>58.71</v>
      </c>
      <c r="O86" s="23">
        <f t="shared" si="5"/>
        <v>58.71</v>
      </c>
    </row>
    <row r="87" s="1" customFormat="1" ht="70.5" customHeight="1" spans="1:15">
      <c r="A87" s="8">
        <v>20</v>
      </c>
      <c r="B87" s="9" t="s">
        <v>801</v>
      </c>
      <c r="C87" s="9"/>
      <c r="D87" s="10" t="s">
        <v>802</v>
      </c>
      <c r="E87" s="10"/>
      <c r="F87" s="10" t="s">
        <v>803</v>
      </c>
      <c r="G87" s="10"/>
      <c r="H87" s="9" t="s">
        <v>38</v>
      </c>
      <c r="I87" s="24">
        <v>1</v>
      </c>
      <c r="J87" s="24"/>
      <c r="K87" s="24">
        <v>109.24</v>
      </c>
      <c r="L87" s="25">
        <v>109.24</v>
      </c>
      <c r="M87" s="21">
        <f>汇总表!$E$6</f>
        <v>0</v>
      </c>
      <c r="N87" s="22">
        <f t="shared" si="4"/>
        <v>109.24</v>
      </c>
      <c r="O87" s="23">
        <f t="shared" si="5"/>
        <v>109.24</v>
      </c>
    </row>
    <row r="88" s="1" customFormat="1" ht="70.5" customHeight="1" spans="1:15">
      <c r="A88" s="8">
        <v>21</v>
      </c>
      <c r="B88" s="9" t="s">
        <v>804</v>
      </c>
      <c r="C88" s="9"/>
      <c r="D88" s="10" t="s">
        <v>805</v>
      </c>
      <c r="E88" s="10"/>
      <c r="F88" s="10" t="s">
        <v>806</v>
      </c>
      <c r="G88" s="10"/>
      <c r="H88" s="9" t="s">
        <v>38</v>
      </c>
      <c r="I88" s="24">
        <v>1</v>
      </c>
      <c r="J88" s="24"/>
      <c r="K88" s="24">
        <v>214.16</v>
      </c>
      <c r="L88" s="25">
        <v>214.16</v>
      </c>
      <c r="M88" s="21">
        <f>汇总表!$E$6</f>
        <v>0</v>
      </c>
      <c r="N88" s="22">
        <f t="shared" si="4"/>
        <v>214.16</v>
      </c>
      <c r="O88" s="23">
        <f t="shared" si="5"/>
        <v>214.16</v>
      </c>
    </row>
    <row r="89" s="1" customFormat="1" ht="70.5" customHeight="1" spans="1:15">
      <c r="A89" s="8">
        <v>22</v>
      </c>
      <c r="B89" s="9" t="s">
        <v>807</v>
      </c>
      <c r="C89" s="9"/>
      <c r="D89" s="10" t="s">
        <v>438</v>
      </c>
      <c r="E89" s="10"/>
      <c r="F89" s="10" t="s">
        <v>439</v>
      </c>
      <c r="G89" s="10"/>
      <c r="H89" s="9" t="s">
        <v>38</v>
      </c>
      <c r="I89" s="24">
        <v>2</v>
      </c>
      <c r="J89" s="24"/>
      <c r="K89" s="24">
        <v>341.96</v>
      </c>
      <c r="L89" s="25">
        <v>683.92</v>
      </c>
      <c r="M89" s="21">
        <f>汇总表!$E$6</f>
        <v>0</v>
      </c>
      <c r="N89" s="22">
        <f t="shared" si="4"/>
        <v>341.96</v>
      </c>
      <c r="O89" s="23">
        <f t="shared" si="5"/>
        <v>683.92</v>
      </c>
    </row>
    <row r="90" s="1" customFormat="1" ht="14.25" customHeight="1" spans="1:15">
      <c r="A90" s="8"/>
      <c r="B90" s="9"/>
      <c r="C90" s="9"/>
      <c r="D90" s="10" t="s">
        <v>190</v>
      </c>
      <c r="E90" s="10"/>
      <c r="F90" s="10"/>
      <c r="G90" s="10"/>
      <c r="H90" s="11"/>
      <c r="I90" s="11"/>
      <c r="J90" s="11"/>
      <c r="K90" s="11"/>
      <c r="L90" s="20"/>
      <c r="M90" s="21"/>
      <c r="N90" s="22"/>
      <c r="O90" s="23"/>
    </row>
    <row r="91" s="1" customFormat="1" ht="93" customHeight="1" spans="1:15">
      <c r="A91" s="8">
        <v>1</v>
      </c>
      <c r="B91" s="9" t="s">
        <v>808</v>
      </c>
      <c r="C91" s="9"/>
      <c r="D91" s="10" t="s">
        <v>192</v>
      </c>
      <c r="E91" s="10"/>
      <c r="F91" s="10" t="s">
        <v>193</v>
      </c>
      <c r="G91" s="10"/>
      <c r="H91" s="9" t="s">
        <v>77</v>
      </c>
      <c r="I91" s="24">
        <v>111.63</v>
      </c>
      <c r="J91" s="24"/>
      <c r="K91" s="24">
        <v>23.67</v>
      </c>
      <c r="L91" s="25">
        <v>2642.28</v>
      </c>
      <c r="M91" s="21">
        <f>汇总表!$E$6</f>
        <v>0</v>
      </c>
      <c r="N91" s="22">
        <f t="shared" si="4"/>
        <v>23.67</v>
      </c>
      <c r="O91" s="23">
        <f t="shared" si="5"/>
        <v>2642.28</v>
      </c>
    </row>
    <row r="92" s="1" customFormat="1" ht="93" customHeight="1" spans="1:15">
      <c r="A92" s="8">
        <v>2</v>
      </c>
      <c r="B92" s="9" t="s">
        <v>809</v>
      </c>
      <c r="C92" s="9"/>
      <c r="D92" s="10" t="s">
        <v>195</v>
      </c>
      <c r="E92" s="10"/>
      <c r="F92" s="10" t="s">
        <v>196</v>
      </c>
      <c r="G92" s="10"/>
      <c r="H92" s="9" t="s">
        <v>77</v>
      </c>
      <c r="I92" s="24">
        <v>42.14</v>
      </c>
      <c r="J92" s="24"/>
      <c r="K92" s="24">
        <v>18.49</v>
      </c>
      <c r="L92" s="25">
        <v>779.17</v>
      </c>
      <c r="M92" s="21">
        <f>汇总表!$E$6</f>
        <v>0</v>
      </c>
      <c r="N92" s="22">
        <f t="shared" si="4"/>
        <v>18.49</v>
      </c>
      <c r="O92" s="23">
        <f t="shared" si="5"/>
        <v>779.17</v>
      </c>
    </row>
    <row r="93" s="1" customFormat="1" ht="93" customHeight="1" spans="1:15">
      <c r="A93" s="8">
        <v>3</v>
      </c>
      <c r="B93" s="9" t="s">
        <v>810</v>
      </c>
      <c r="C93" s="9"/>
      <c r="D93" s="10" t="s">
        <v>446</v>
      </c>
      <c r="E93" s="10"/>
      <c r="F93" s="10" t="s">
        <v>447</v>
      </c>
      <c r="G93" s="10"/>
      <c r="H93" s="9" t="s">
        <v>77</v>
      </c>
      <c r="I93" s="24">
        <v>164.88</v>
      </c>
      <c r="J93" s="24"/>
      <c r="K93" s="24">
        <v>15.72</v>
      </c>
      <c r="L93" s="25">
        <v>2591.91</v>
      </c>
      <c r="M93" s="21">
        <f>汇总表!$E$6</f>
        <v>0</v>
      </c>
      <c r="N93" s="22">
        <f t="shared" si="4"/>
        <v>15.72</v>
      </c>
      <c r="O93" s="23">
        <f t="shared" si="5"/>
        <v>2591.91</v>
      </c>
    </row>
    <row r="94" s="1" customFormat="1" ht="93" customHeight="1" spans="1:15">
      <c r="A94" s="8">
        <v>4</v>
      </c>
      <c r="B94" s="9" t="s">
        <v>811</v>
      </c>
      <c r="C94" s="9"/>
      <c r="D94" s="10" t="s">
        <v>198</v>
      </c>
      <c r="E94" s="10"/>
      <c r="F94" s="10" t="s">
        <v>199</v>
      </c>
      <c r="G94" s="10"/>
      <c r="H94" s="9" t="s">
        <v>77</v>
      </c>
      <c r="I94" s="24">
        <v>24.07</v>
      </c>
      <c r="J94" s="24"/>
      <c r="K94" s="24">
        <v>16.14</v>
      </c>
      <c r="L94" s="25">
        <v>388.49</v>
      </c>
      <c r="M94" s="21">
        <f>汇总表!$E$6</f>
        <v>0</v>
      </c>
      <c r="N94" s="22">
        <f t="shared" si="4"/>
        <v>16.14</v>
      </c>
      <c r="O94" s="23">
        <f t="shared" si="5"/>
        <v>388.49</v>
      </c>
    </row>
    <row r="95" s="1" customFormat="1" ht="93" customHeight="1" spans="1:15">
      <c r="A95" s="8">
        <v>5</v>
      </c>
      <c r="B95" s="9" t="s">
        <v>812</v>
      </c>
      <c r="C95" s="9"/>
      <c r="D95" s="10" t="s">
        <v>201</v>
      </c>
      <c r="E95" s="10"/>
      <c r="F95" s="10" t="s">
        <v>202</v>
      </c>
      <c r="G95" s="10"/>
      <c r="H95" s="9" t="s">
        <v>77</v>
      </c>
      <c r="I95" s="24">
        <v>116.15</v>
      </c>
      <c r="J95" s="24"/>
      <c r="K95" s="24">
        <v>8.98</v>
      </c>
      <c r="L95" s="25">
        <v>1043.03</v>
      </c>
      <c r="M95" s="21">
        <f>汇总表!$E$6</f>
        <v>0</v>
      </c>
      <c r="N95" s="22">
        <f t="shared" si="4"/>
        <v>8.98</v>
      </c>
      <c r="O95" s="23">
        <f t="shared" si="5"/>
        <v>1043.03</v>
      </c>
    </row>
    <row r="96" s="1" customFormat="1" ht="81.75" customHeight="1" spans="1:15">
      <c r="A96" s="8">
        <v>6</v>
      </c>
      <c r="B96" s="9" t="s">
        <v>813</v>
      </c>
      <c r="C96" s="9"/>
      <c r="D96" s="10" t="s">
        <v>454</v>
      </c>
      <c r="E96" s="10"/>
      <c r="F96" s="10" t="s">
        <v>455</v>
      </c>
      <c r="G96" s="10"/>
      <c r="H96" s="9" t="s">
        <v>38</v>
      </c>
      <c r="I96" s="24">
        <v>4</v>
      </c>
      <c r="J96" s="24"/>
      <c r="K96" s="24">
        <v>98.52</v>
      </c>
      <c r="L96" s="25">
        <v>394.08</v>
      </c>
      <c r="M96" s="21">
        <f>汇总表!$E$6</f>
        <v>0</v>
      </c>
      <c r="N96" s="22">
        <f t="shared" si="4"/>
        <v>98.52</v>
      </c>
      <c r="O96" s="23">
        <f t="shared" si="5"/>
        <v>394.08</v>
      </c>
    </row>
    <row r="97" s="1" customFormat="1" ht="14.25" customHeight="1" spans="1:15">
      <c r="A97" s="8"/>
      <c r="B97" s="9"/>
      <c r="C97" s="9"/>
      <c r="D97" s="10" t="s">
        <v>456</v>
      </c>
      <c r="E97" s="10"/>
      <c r="F97" s="10"/>
      <c r="G97" s="10"/>
      <c r="H97" s="11"/>
      <c r="I97" s="11"/>
      <c r="J97" s="11"/>
      <c r="K97" s="11"/>
      <c r="L97" s="20"/>
      <c r="M97" s="21"/>
      <c r="N97" s="22"/>
      <c r="O97" s="23"/>
    </row>
    <row r="98" s="1" customFormat="1" ht="160.5" customHeight="1" spans="1:15">
      <c r="A98" s="8">
        <v>1</v>
      </c>
      <c r="B98" s="9" t="s">
        <v>814</v>
      </c>
      <c r="C98" s="9"/>
      <c r="D98" s="10" t="s">
        <v>458</v>
      </c>
      <c r="E98" s="10"/>
      <c r="F98" s="10" t="s">
        <v>459</v>
      </c>
      <c r="G98" s="10"/>
      <c r="H98" s="9" t="s">
        <v>77</v>
      </c>
      <c r="I98" s="24">
        <v>260.96</v>
      </c>
      <c r="J98" s="24"/>
      <c r="K98" s="24">
        <v>73.56</v>
      </c>
      <c r="L98" s="25">
        <v>19196.22</v>
      </c>
      <c r="M98" s="21">
        <f>汇总表!$E$6</f>
        <v>0</v>
      </c>
      <c r="N98" s="22">
        <f t="shared" si="4"/>
        <v>73.56</v>
      </c>
      <c r="O98" s="23">
        <f t="shared" si="5"/>
        <v>19196.22</v>
      </c>
    </row>
    <row r="99" s="1" customFormat="1" ht="149.25" customHeight="1" spans="1:15">
      <c r="A99" s="8">
        <v>2</v>
      </c>
      <c r="B99" s="9" t="s">
        <v>815</v>
      </c>
      <c r="C99" s="9"/>
      <c r="D99" s="10" t="s">
        <v>461</v>
      </c>
      <c r="E99" s="10"/>
      <c r="F99" s="10" t="s">
        <v>462</v>
      </c>
      <c r="G99" s="10"/>
      <c r="H99" s="9" t="s">
        <v>77</v>
      </c>
      <c r="I99" s="24">
        <v>12.7</v>
      </c>
      <c r="J99" s="24"/>
      <c r="K99" s="24">
        <v>90.97</v>
      </c>
      <c r="L99" s="25">
        <v>1155.32</v>
      </c>
      <c r="M99" s="21">
        <f>汇总表!$E$6</f>
        <v>0</v>
      </c>
      <c r="N99" s="22">
        <f t="shared" si="4"/>
        <v>90.97</v>
      </c>
      <c r="O99" s="23">
        <f t="shared" si="5"/>
        <v>1155.32</v>
      </c>
    </row>
    <row r="100" s="1" customFormat="1" ht="149.25" customHeight="1" spans="1:15">
      <c r="A100" s="8">
        <v>3</v>
      </c>
      <c r="B100" s="9" t="s">
        <v>816</v>
      </c>
      <c r="C100" s="9"/>
      <c r="D100" s="10" t="s">
        <v>464</v>
      </c>
      <c r="E100" s="10"/>
      <c r="F100" s="10" t="s">
        <v>462</v>
      </c>
      <c r="G100" s="10"/>
      <c r="H100" s="9" t="s">
        <v>77</v>
      </c>
      <c r="I100" s="24">
        <v>389.69</v>
      </c>
      <c r="J100" s="24"/>
      <c r="K100" s="24">
        <v>141.25</v>
      </c>
      <c r="L100" s="25">
        <v>55043.71</v>
      </c>
      <c r="M100" s="21">
        <f>汇总表!$E$6</f>
        <v>0</v>
      </c>
      <c r="N100" s="22">
        <f t="shared" si="4"/>
        <v>141.25</v>
      </c>
      <c r="O100" s="23">
        <f t="shared" si="5"/>
        <v>55043.71</v>
      </c>
    </row>
    <row r="101" s="1" customFormat="1" ht="93" customHeight="1" spans="1:15">
      <c r="A101" s="8">
        <v>4</v>
      </c>
      <c r="B101" s="9" t="s">
        <v>817</v>
      </c>
      <c r="C101" s="9"/>
      <c r="D101" s="10" t="s">
        <v>466</v>
      </c>
      <c r="E101" s="10"/>
      <c r="F101" s="10" t="s">
        <v>467</v>
      </c>
      <c r="G101" s="10"/>
      <c r="H101" s="9" t="s">
        <v>38</v>
      </c>
      <c r="I101" s="24">
        <v>1</v>
      </c>
      <c r="J101" s="24"/>
      <c r="K101" s="24">
        <v>189.9</v>
      </c>
      <c r="L101" s="25">
        <v>189.9</v>
      </c>
      <c r="M101" s="21">
        <f>汇总表!$E$6</f>
        <v>0</v>
      </c>
      <c r="N101" s="22">
        <f t="shared" si="4"/>
        <v>189.9</v>
      </c>
      <c r="O101" s="23">
        <f t="shared" si="5"/>
        <v>189.9</v>
      </c>
    </row>
    <row r="102" s="1" customFormat="1" ht="93" customHeight="1" spans="1:15">
      <c r="A102" s="8">
        <v>5</v>
      </c>
      <c r="B102" s="9" t="s">
        <v>818</v>
      </c>
      <c r="C102" s="9"/>
      <c r="D102" s="10" t="s">
        <v>469</v>
      </c>
      <c r="E102" s="10"/>
      <c r="F102" s="10" t="s">
        <v>470</v>
      </c>
      <c r="G102" s="10"/>
      <c r="H102" s="9" t="s">
        <v>38</v>
      </c>
      <c r="I102" s="24">
        <v>2</v>
      </c>
      <c r="J102" s="24"/>
      <c r="K102" s="24">
        <v>362.28</v>
      </c>
      <c r="L102" s="25">
        <v>724.56</v>
      </c>
      <c r="M102" s="21">
        <f>汇总表!$E$6</f>
        <v>0</v>
      </c>
      <c r="N102" s="22">
        <f t="shared" si="4"/>
        <v>362.28</v>
      </c>
      <c r="O102" s="23">
        <f t="shared" si="5"/>
        <v>724.56</v>
      </c>
    </row>
    <row r="103" s="1" customFormat="1" ht="93" customHeight="1" spans="1:15">
      <c r="A103" s="8">
        <v>6</v>
      </c>
      <c r="B103" s="9" t="s">
        <v>819</v>
      </c>
      <c r="C103" s="9"/>
      <c r="D103" s="10" t="s">
        <v>472</v>
      </c>
      <c r="E103" s="10"/>
      <c r="F103" s="10" t="s">
        <v>473</v>
      </c>
      <c r="G103" s="10"/>
      <c r="H103" s="9" t="s">
        <v>38</v>
      </c>
      <c r="I103" s="24">
        <v>12</v>
      </c>
      <c r="J103" s="24"/>
      <c r="K103" s="24">
        <v>517.47</v>
      </c>
      <c r="L103" s="25">
        <v>6209.64</v>
      </c>
      <c r="M103" s="21">
        <f>汇总表!$E$6</f>
        <v>0</v>
      </c>
      <c r="N103" s="22">
        <f t="shared" ref="N103:N134" si="6">ROUND((1-M103/100)*K103,2)</f>
        <v>517.47</v>
      </c>
      <c r="O103" s="23">
        <f t="shared" ref="O103:O134" si="7">ROUND(N103*I103,2)</f>
        <v>6209.64</v>
      </c>
    </row>
    <row r="104" s="1" customFormat="1" ht="93" customHeight="1" spans="1:15">
      <c r="A104" s="8">
        <v>7</v>
      </c>
      <c r="B104" s="9" t="s">
        <v>820</v>
      </c>
      <c r="C104" s="9"/>
      <c r="D104" s="10" t="s">
        <v>475</v>
      </c>
      <c r="E104" s="10"/>
      <c r="F104" s="10" t="s">
        <v>476</v>
      </c>
      <c r="G104" s="10"/>
      <c r="H104" s="9" t="s">
        <v>38</v>
      </c>
      <c r="I104" s="24">
        <v>1</v>
      </c>
      <c r="J104" s="24"/>
      <c r="K104" s="24">
        <v>1197.54</v>
      </c>
      <c r="L104" s="25">
        <v>1197.54</v>
      </c>
      <c r="M104" s="21">
        <f>汇总表!$E$6</f>
        <v>0</v>
      </c>
      <c r="N104" s="22">
        <f t="shared" si="6"/>
        <v>1197.54</v>
      </c>
      <c r="O104" s="23">
        <f t="shared" si="7"/>
        <v>1197.54</v>
      </c>
    </row>
    <row r="105" s="1" customFormat="1" ht="93" customHeight="1" spans="1:15">
      <c r="A105" s="8">
        <v>8</v>
      </c>
      <c r="B105" s="9" t="s">
        <v>821</v>
      </c>
      <c r="C105" s="9"/>
      <c r="D105" s="10" t="s">
        <v>478</v>
      </c>
      <c r="E105" s="10"/>
      <c r="F105" s="10" t="s">
        <v>476</v>
      </c>
      <c r="G105" s="10"/>
      <c r="H105" s="9" t="s">
        <v>38</v>
      </c>
      <c r="I105" s="24">
        <v>1</v>
      </c>
      <c r="J105" s="24"/>
      <c r="K105" s="24">
        <v>609.94</v>
      </c>
      <c r="L105" s="25">
        <v>609.94</v>
      </c>
      <c r="M105" s="21">
        <f>汇总表!$E$6</f>
        <v>0</v>
      </c>
      <c r="N105" s="22">
        <f t="shared" si="6"/>
        <v>609.94</v>
      </c>
      <c r="O105" s="23">
        <f t="shared" si="7"/>
        <v>609.94</v>
      </c>
    </row>
    <row r="106" s="1" customFormat="1" ht="93" customHeight="1" spans="1:15">
      <c r="A106" s="8">
        <v>9</v>
      </c>
      <c r="B106" s="9" t="s">
        <v>822</v>
      </c>
      <c r="C106" s="9"/>
      <c r="D106" s="10" t="s">
        <v>480</v>
      </c>
      <c r="E106" s="10"/>
      <c r="F106" s="10" t="s">
        <v>481</v>
      </c>
      <c r="G106" s="10"/>
      <c r="H106" s="9" t="s">
        <v>38</v>
      </c>
      <c r="I106" s="24">
        <v>1</v>
      </c>
      <c r="J106" s="24"/>
      <c r="K106" s="24">
        <v>86.99</v>
      </c>
      <c r="L106" s="25">
        <v>86.99</v>
      </c>
      <c r="M106" s="21">
        <f>汇总表!$E$6</f>
        <v>0</v>
      </c>
      <c r="N106" s="22">
        <f t="shared" si="6"/>
        <v>86.99</v>
      </c>
      <c r="O106" s="23">
        <f t="shared" si="7"/>
        <v>86.99</v>
      </c>
    </row>
    <row r="107" s="1" customFormat="1" ht="59.25" customHeight="1" spans="1:15">
      <c r="A107" s="8">
        <v>10</v>
      </c>
      <c r="B107" s="9" t="s">
        <v>823</v>
      </c>
      <c r="C107" s="9"/>
      <c r="D107" s="10" t="s">
        <v>483</v>
      </c>
      <c r="E107" s="10"/>
      <c r="F107" s="10" t="s">
        <v>484</v>
      </c>
      <c r="G107" s="10"/>
      <c r="H107" s="9" t="s">
        <v>67</v>
      </c>
      <c r="I107" s="24">
        <v>1</v>
      </c>
      <c r="J107" s="24"/>
      <c r="K107" s="24">
        <v>114.16</v>
      </c>
      <c r="L107" s="25">
        <v>114.16</v>
      </c>
      <c r="M107" s="21">
        <f>汇总表!$E$6</f>
        <v>0</v>
      </c>
      <c r="N107" s="22">
        <f t="shared" si="6"/>
        <v>114.16</v>
      </c>
      <c r="O107" s="23">
        <f t="shared" si="7"/>
        <v>114.16</v>
      </c>
    </row>
    <row r="108" s="1" customFormat="1" ht="70.5" customHeight="1" spans="1:15">
      <c r="A108" s="8">
        <v>11</v>
      </c>
      <c r="B108" s="9" t="s">
        <v>824</v>
      </c>
      <c r="C108" s="9"/>
      <c r="D108" s="10" t="s">
        <v>486</v>
      </c>
      <c r="E108" s="10"/>
      <c r="F108" s="10" t="s">
        <v>487</v>
      </c>
      <c r="G108" s="10"/>
      <c r="H108" s="9" t="s">
        <v>60</v>
      </c>
      <c r="I108" s="24">
        <v>1</v>
      </c>
      <c r="J108" s="24"/>
      <c r="K108" s="24">
        <v>163.27</v>
      </c>
      <c r="L108" s="25">
        <v>163.27</v>
      </c>
      <c r="M108" s="21">
        <f>汇总表!$E$6</f>
        <v>0</v>
      </c>
      <c r="N108" s="22">
        <f t="shared" si="6"/>
        <v>163.27</v>
      </c>
      <c r="O108" s="23">
        <f t="shared" si="7"/>
        <v>163.27</v>
      </c>
    </row>
    <row r="109" s="1" customFormat="1" ht="104.25" customHeight="1" spans="1:15">
      <c r="A109" s="8">
        <v>12</v>
      </c>
      <c r="B109" s="9" t="s">
        <v>825</v>
      </c>
      <c r="C109" s="9"/>
      <c r="D109" s="10" t="s">
        <v>826</v>
      </c>
      <c r="E109" s="10"/>
      <c r="F109" s="10" t="s">
        <v>827</v>
      </c>
      <c r="G109" s="10"/>
      <c r="H109" s="9" t="s">
        <v>38</v>
      </c>
      <c r="I109" s="24">
        <v>13</v>
      </c>
      <c r="J109" s="24"/>
      <c r="K109" s="24">
        <v>94.26</v>
      </c>
      <c r="L109" s="25">
        <v>1225.38</v>
      </c>
      <c r="M109" s="21">
        <f>汇总表!$E$6</f>
        <v>0</v>
      </c>
      <c r="N109" s="22">
        <f t="shared" si="6"/>
        <v>94.26</v>
      </c>
      <c r="O109" s="23">
        <f t="shared" si="7"/>
        <v>1225.38</v>
      </c>
    </row>
    <row r="110" s="1" customFormat="1" ht="93" customHeight="1" spans="1:15">
      <c r="A110" s="8">
        <v>13</v>
      </c>
      <c r="B110" s="9" t="s">
        <v>828</v>
      </c>
      <c r="C110" s="9"/>
      <c r="D110" s="10" t="s">
        <v>492</v>
      </c>
      <c r="E110" s="10"/>
      <c r="F110" s="10" t="s">
        <v>493</v>
      </c>
      <c r="G110" s="10"/>
      <c r="H110" s="9" t="s">
        <v>38</v>
      </c>
      <c r="I110" s="24">
        <v>1</v>
      </c>
      <c r="J110" s="24"/>
      <c r="K110" s="24">
        <v>536.24</v>
      </c>
      <c r="L110" s="25">
        <v>536.24</v>
      </c>
      <c r="M110" s="21">
        <f>汇总表!$E$6</f>
        <v>0</v>
      </c>
      <c r="N110" s="22">
        <f t="shared" si="6"/>
        <v>536.24</v>
      </c>
      <c r="O110" s="23">
        <f t="shared" si="7"/>
        <v>536.24</v>
      </c>
    </row>
    <row r="111" s="1" customFormat="1" ht="93" customHeight="1" spans="1:15">
      <c r="A111" s="8">
        <v>14</v>
      </c>
      <c r="B111" s="9" t="s">
        <v>829</v>
      </c>
      <c r="C111" s="9"/>
      <c r="D111" s="10" t="s">
        <v>495</v>
      </c>
      <c r="E111" s="10"/>
      <c r="F111" s="10" t="s">
        <v>496</v>
      </c>
      <c r="G111" s="10"/>
      <c r="H111" s="9" t="s">
        <v>38</v>
      </c>
      <c r="I111" s="24">
        <v>1</v>
      </c>
      <c r="J111" s="24"/>
      <c r="K111" s="24">
        <v>429.43</v>
      </c>
      <c r="L111" s="25">
        <v>429.43</v>
      </c>
      <c r="M111" s="21">
        <f>汇总表!$E$6</f>
        <v>0</v>
      </c>
      <c r="N111" s="22">
        <f t="shared" si="6"/>
        <v>429.43</v>
      </c>
      <c r="O111" s="23">
        <f t="shared" si="7"/>
        <v>429.43</v>
      </c>
    </row>
    <row r="112" s="1" customFormat="1" ht="81.75" customHeight="1" spans="1:15">
      <c r="A112" s="8">
        <v>15</v>
      </c>
      <c r="B112" s="9" t="s">
        <v>830</v>
      </c>
      <c r="C112" s="9"/>
      <c r="D112" s="10" t="s">
        <v>498</v>
      </c>
      <c r="E112" s="10"/>
      <c r="F112" s="10" t="s">
        <v>499</v>
      </c>
      <c r="G112" s="10"/>
      <c r="H112" s="9" t="s">
        <v>38</v>
      </c>
      <c r="I112" s="24">
        <v>1</v>
      </c>
      <c r="J112" s="24"/>
      <c r="K112" s="24">
        <v>247.4</v>
      </c>
      <c r="L112" s="25">
        <v>247.4</v>
      </c>
      <c r="M112" s="21">
        <f>汇总表!$E$6</f>
        <v>0</v>
      </c>
      <c r="N112" s="22">
        <f t="shared" si="6"/>
        <v>247.4</v>
      </c>
      <c r="O112" s="23">
        <f t="shared" si="7"/>
        <v>247.4</v>
      </c>
    </row>
    <row r="113" s="1" customFormat="1" ht="149.25" customHeight="1" spans="1:15">
      <c r="A113" s="8">
        <v>16</v>
      </c>
      <c r="B113" s="9" t="s">
        <v>831</v>
      </c>
      <c r="C113" s="9"/>
      <c r="D113" s="10" t="s">
        <v>832</v>
      </c>
      <c r="E113" s="10"/>
      <c r="F113" s="10" t="s">
        <v>502</v>
      </c>
      <c r="G113" s="10"/>
      <c r="H113" s="9" t="s">
        <v>60</v>
      </c>
      <c r="I113" s="24">
        <v>23</v>
      </c>
      <c r="J113" s="24"/>
      <c r="K113" s="24">
        <v>624.07</v>
      </c>
      <c r="L113" s="25">
        <v>14353.61</v>
      </c>
      <c r="M113" s="21">
        <f>汇总表!$E$6</f>
        <v>0</v>
      </c>
      <c r="N113" s="22">
        <f t="shared" si="6"/>
        <v>624.07</v>
      </c>
      <c r="O113" s="23">
        <f t="shared" si="7"/>
        <v>14353.61</v>
      </c>
    </row>
    <row r="114" s="1" customFormat="1" ht="93" customHeight="1" spans="1:15">
      <c r="A114" s="8">
        <v>17</v>
      </c>
      <c r="B114" s="9" t="s">
        <v>833</v>
      </c>
      <c r="C114" s="9"/>
      <c r="D114" s="10" t="s">
        <v>504</v>
      </c>
      <c r="E114" s="10"/>
      <c r="F114" s="10" t="s">
        <v>505</v>
      </c>
      <c r="G114" s="10"/>
      <c r="H114" s="9" t="s">
        <v>60</v>
      </c>
      <c r="I114" s="24">
        <v>1</v>
      </c>
      <c r="J114" s="24"/>
      <c r="K114" s="24">
        <v>624.05</v>
      </c>
      <c r="L114" s="25">
        <v>624.05</v>
      </c>
      <c r="M114" s="21">
        <f>汇总表!$E$6</f>
        <v>0</v>
      </c>
      <c r="N114" s="22">
        <f t="shared" si="6"/>
        <v>624.05</v>
      </c>
      <c r="O114" s="23">
        <f t="shared" si="7"/>
        <v>624.05</v>
      </c>
    </row>
    <row r="115" s="1" customFormat="1" ht="81.75" customHeight="1" spans="1:15">
      <c r="A115" s="8">
        <v>18</v>
      </c>
      <c r="B115" s="9" t="s">
        <v>834</v>
      </c>
      <c r="C115" s="9"/>
      <c r="D115" s="10" t="s">
        <v>507</v>
      </c>
      <c r="E115" s="10"/>
      <c r="F115" s="10" t="s">
        <v>508</v>
      </c>
      <c r="G115" s="10"/>
      <c r="H115" s="9" t="s">
        <v>67</v>
      </c>
      <c r="I115" s="24">
        <v>1</v>
      </c>
      <c r="J115" s="24"/>
      <c r="K115" s="24">
        <v>23076.5</v>
      </c>
      <c r="L115" s="25">
        <v>23076.5</v>
      </c>
      <c r="M115" s="21">
        <f>汇总表!$E$6</f>
        <v>0</v>
      </c>
      <c r="N115" s="22">
        <f t="shared" si="6"/>
        <v>23076.5</v>
      </c>
      <c r="O115" s="23">
        <f t="shared" si="7"/>
        <v>23076.5</v>
      </c>
    </row>
    <row r="116" s="1" customFormat="1" ht="70.5" customHeight="1" spans="1:15">
      <c r="A116" s="8">
        <v>19</v>
      </c>
      <c r="B116" s="9" t="s">
        <v>835</v>
      </c>
      <c r="C116" s="9"/>
      <c r="D116" s="10" t="s">
        <v>510</v>
      </c>
      <c r="E116" s="10"/>
      <c r="F116" s="10" t="s">
        <v>511</v>
      </c>
      <c r="G116" s="10"/>
      <c r="H116" s="9" t="s">
        <v>162</v>
      </c>
      <c r="I116" s="24">
        <v>268.04</v>
      </c>
      <c r="J116" s="24"/>
      <c r="K116" s="24">
        <v>22.55</v>
      </c>
      <c r="L116" s="25">
        <v>6044.3</v>
      </c>
      <c r="M116" s="21">
        <f>汇总表!$E$6</f>
        <v>0</v>
      </c>
      <c r="N116" s="22">
        <f t="shared" si="6"/>
        <v>22.55</v>
      </c>
      <c r="O116" s="23">
        <f t="shared" si="7"/>
        <v>6044.3</v>
      </c>
    </row>
    <row r="117" s="1" customFormat="1" ht="70.5" customHeight="1" spans="1:15">
      <c r="A117" s="8">
        <v>20</v>
      </c>
      <c r="B117" s="9" t="s">
        <v>836</v>
      </c>
      <c r="C117" s="9"/>
      <c r="D117" s="10" t="s">
        <v>513</v>
      </c>
      <c r="E117" s="10"/>
      <c r="F117" s="10" t="s">
        <v>514</v>
      </c>
      <c r="G117" s="10"/>
      <c r="H117" s="9" t="s">
        <v>515</v>
      </c>
      <c r="I117" s="24">
        <v>472.37</v>
      </c>
      <c r="J117" s="24"/>
      <c r="K117" s="24">
        <v>19.67</v>
      </c>
      <c r="L117" s="25">
        <v>9291.52</v>
      </c>
      <c r="M117" s="21">
        <f>汇总表!$E$6</f>
        <v>0</v>
      </c>
      <c r="N117" s="22">
        <f t="shared" si="6"/>
        <v>19.67</v>
      </c>
      <c r="O117" s="23">
        <f t="shared" si="7"/>
        <v>9291.52</v>
      </c>
    </row>
    <row r="118" s="1" customFormat="1" ht="93" customHeight="1" spans="1:15">
      <c r="A118" s="8">
        <v>21</v>
      </c>
      <c r="B118" s="9" t="s">
        <v>837</v>
      </c>
      <c r="C118" s="9"/>
      <c r="D118" s="10" t="s">
        <v>517</v>
      </c>
      <c r="E118" s="10"/>
      <c r="F118" s="10" t="s">
        <v>518</v>
      </c>
      <c r="G118" s="10"/>
      <c r="H118" s="9" t="s">
        <v>515</v>
      </c>
      <c r="I118" s="24">
        <v>472.37</v>
      </c>
      <c r="J118" s="24"/>
      <c r="K118" s="24">
        <v>2.64</v>
      </c>
      <c r="L118" s="25">
        <v>1247.06</v>
      </c>
      <c r="M118" s="21">
        <f>汇总表!$E$6</f>
        <v>0</v>
      </c>
      <c r="N118" s="22">
        <f t="shared" si="6"/>
        <v>2.64</v>
      </c>
      <c r="O118" s="23">
        <f t="shared" si="7"/>
        <v>1247.06</v>
      </c>
    </row>
    <row r="119" s="1" customFormat="1" ht="59.25" customHeight="1" spans="1:15">
      <c r="A119" s="8">
        <v>22</v>
      </c>
      <c r="B119" s="9" t="s">
        <v>838</v>
      </c>
      <c r="C119" s="9"/>
      <c r="D119" s="10" t="s">
        <v>523</v>
      </c>
      <c r="E119" s="10"/>
      <c r="F119" s="10" t="s">
        <v>839</v>
      </c>
      <c r="G119" s="10"/>
      <c r="H119" s="9" t="s">
        <v>525</v>
      </c>
      <c r="I119" s="24">
        <v>30</v>
      </c>
      <c r="J119" s="24"/>
      <c r="K119" s="24">
        <v>345.93</v>
      </c>
      <c r="L119" s="25">
        <v>10377.9</v>
      </c>
      <c r="M119" s="21">
        <f>汇总表!$E$6</f>
        <v>0</v>
      </c>
      <c r="N119" s="22">
        <f t="shared" si="6"/>
        <v>345.93</v>
      </c>
      <c r="O119" s="23">
        <f t="shared" si="7"/>
        <v>10377.9</v>
      </c>
    </row>
    <row r="120" s="1" customFormat="1" ht="59.25" customHeight="1" spans="1:15">
      <c r="A120" s="8">
        <v>23</v>
      </c>
      <c r="B120" s="9" t="s">
        <v>840</v>
      </c>
      <c r="C120" s="9"/>
      <c r="D120" s="10" t="s">
        <v>520</v>
      </c>
      <c r="E120" s="10"/>
      <c r="F120" s="10" t="s">
        <v>521</v>
      </c>
      <c r="G120" s="10"/>
      <c r="H120" s="9" t="s">
        <v>315</v>
      </c>
      <c r="I120" s="24">
        <v>1</v>
      </c>
      <c r="J120" s="24"/>
      <c r="K120" s="24">
        <v>1112.72</v>
      </c>
      <c r="L120" s="25">
        <v>1112.72</v>
      </c>
      <c r="M120" s="21">
        <f>汇总表!$E$6</f>
        <v>0</v>
      </c>
      <c r="N120" s="22">
        <f t="shared" si="6"/>
        <v>1112.72</v>
      </c>
      <c r="O120" s="23">
        <f t="shared" si="7"/>
        <v>1112.72</v>
      </c>
    </row>
    <row r="121" s="1" customFormat="1" ht="14.25" customHeight="1" spans="1:15">
      <c r="A121" s="8"/>
      <c r="B121" s="9"/>
      <c r="C121" s="9"/>
      <c r="D121" s="10" t="s">
        <v>526</v>
      </c>
      <c r="E121" s="10"/>
      <c r="F121" s="10"/>
      <c r="G121" s="10"/>
      <c r="H121" s="11"/>
      <c r="I121" s="11"/>
      <c r="J121" s="11"/>
      <c r="K121" s="11"/>
      <c r="L121" s="20"/>
      <c r="M121" s="21"/>
      <c r="N121" s="22"/>
      <c r="O121" s="23"/>
    </row>
    <row r="122" s="1" customFormat="1" ht="160.5" customHeight="1" spans="1:15">
      <c r="A122" s="8">
        <v>1</v>
      </c>
      <c r="B122" s="9" t="s">
        <v>841</v>
      </c>
      <c r="C122" s="9"/>
      <c r="D122" s="10" t="s">
        <v>528</v>
      </c>
      <c r="E122" s="10"/>
      <c r="F122" s="10" t="s">
        <v>529</v>
      </c>
      <c r="G122" s="10"/>
      <c r="H122" s="9" t="s">
        <v>77</v>
      </c>
      <c r="I122" s="24">
        <v>975.32</v>
      </c>
      <c r="J122" s="24"/>
      <c r="K122" s="24">
        <v>40.53</v>
      </c>
      <c r="L122" s="25">
        <v>39529.72</v>
      </c>
      <c r="M122" s="21">
        <f>汇总表!$E$6</f>
        <v>0</v>
      </c>
      <c r="N122" s="22">
        <f t="shared" si="6"/>
        <v>40.53</v>
      </c>
      <c r="O122" s="23">
        <f t="shared" si="7"/>
        <v>39529.72</v>
      </c>
    </row>
    <row r="123" s="1" customFormat="1" ht="160.5" customHeight="1" spans="1:15">
      <c r="A123" s="8">
        <v>2</v>
      </c>
      <c r="B123" s="9" t="s">
        <v>842</v>
      </c>
      <c r="C123" s="9"/>
      <c r="D123" s="10" t="s">
        <v>531</v>
      </c>
      <c r="E123" s="10"/>
      <c r="F123" s="10" t="s">
        <v>532</v>
      </c>
      <c r="G123" s="10"/>
      <c r="H123" s="9" t="s">
        <v>77</v>
      </c>
      <c r="I123" s="24">
        <v>602.13</v>
      </c>
      <c r="J123" s="24"/>
      <c r="K123" s="24">
        <v>63.71</v>
      </c>
      <c r="L123" s="25">
        <v>38361.7</v>
      </c>
      <c r="M123" s="21">
        <f>汇总表!$E$6</f>
        <v>0</v>
      </c>
      <c r="N123" s="22">
        <f t="shared" si="6"/>
        <v>63.71</v>
      </c>
      <c r="O123" s="23">
        <f t="shared" si="7"/>
        <v>38361.7</v>
      </c>
    </row>
    <row r="124" s="1" customFormat="1" ht="160.5" customHeight="1" spans="1:15">
      <c r="A124" s="8">
        <v>3</v>
      </c>
      <c r="B124" s="9" t="s">
        <v>843</v>
      </c>
      <c r="C124" s="9"/>
      <c r="D124" s="10" t="s">
        <v>534</v>
      </c>
      <c r="E124" s="10"/>
      <c r="F124" s="10" t="s">
        <v>535</v>
      </c>
      <c r="G124" s="10"/>
      <c r="H124" s="9" t="s">
        <v>77</v>
      </c>
      <c r="I124" s="24">
        <v>365.32</v>
      </c>
      <c r="J124" s="24"/>
      <c r="K124" s="24">
        <v>72.2</v>
      </c>
      <c r="L124" s="25">
        <v>26376.1</v>
      </c>
      <c r="M124" s="21">
        <f>汇总表!$E$6</f>
        <v>0</v>
      </c>
      <c r="N124" s="22">
        <f t="shared" si="6"/>
        <v>72.2</v>
      </c>
      <c r="O124" s="23">
        <f t="shared" si="7"/>
        <v>26376.1</v>
      </c>
    </row>
    <row r="125" s="1" customFormat="1" ht="160.5" customHeight="1" spans="1:15">
      <c r="A125" s="8">
        <v>4</v>
      </c>
      <c r="B125" s="9" t="s">
        <v>844</v>
      </c>
      <c r="C125" s="9"/>
      <c r="D125" s="10" t="s">
        <v>458</v>
      </c>
      <c r="E125" s="10"/>
      <c r="F125" s="10" t="s">
        <v>459</v>
      </c>
      <c r="G125" s="10"/>
      <c r="H125" s="9" t="s">
        <v>77</v>
      </c>
      <c r="I125" s="24">
        <v>80</v>
      </c>
      <c r="J125" s="24"/>
      <c r="K125" s="24">
        <v>73.57</v>
      </c>
      <c r="L125" s="25">
        <v>5885.6</v>
      </c>
      <c r="M125" s="21">
        <f>汇总表!$E$6</f>
        <v>0</v>
      </c>
      <c r="N125" s="22">
        <f t="shared" si="6"/>
        <v>73.57</v>
      </c>
      <c r="O125" s="23">
        <f t="shared" si="7"/>
        <v>5885.6</v>
      </c>
    </row>
    <row r="126" s="1" customFormat="1" ht="160.5" customHeight="1" spans="1:15">
      <c r="A126" s="8">
        <v>5</v>
      </c>
      <c r="B126" s="9" t="s">
        <v>845</v>
      </c>
      <c r="C126" s="9"/>
      <c r="D126" s="10" t="s">
        <v>538</v>
      </c>
      <c r="E126" s="10"/>
      <c r="F126" s="10" t="s">
        <v>539</v>
      </c>
      <c r="G126" s="10"/>
      <c r="H126" s="9" t="s">
        <v>77</v>
      </c>
      <c r="I126" s="24">
        <v>16.36</v>
      </c>
      <c r="J126" s="24"/>
      <c r="K126" s="24">
        <v>81.33</v>
      </c>
      <c r="L126" s="25">
        <v>1330.56</v>
      </c>
      <c r="M126" s="21">
        <f>汇总表!$E$6</f>
        <v>0</v>
      </c>
      <c r="N126" s="22">
        <f t="shared" si="6"/>
        <v>81.33</v>
      </c>
      <c r="O126" s="23">
        <f t="shared" si="7"/>
        <v>1330.56</v>
      </c>
    </row>
    <row r="127" s="1" customFormat="1" ht="160.5" customHeight="1" spans="1:15">
      <c r="A127" s="8">
        <v>6</v>
      </c>
      <c r="B127" s="9" t="s">
        <v>846</v>
      </c>
      <c r="C127" s="9"/>
      <c r="D127" s="10" t="s">
        <v>541</v>
      </c>
      <c r="E127" s="10"/>
      <c r="F127" s="10" t="s">
        <v>542</v>
      </c>
      <c r="G127" s="10"/>
      <c r="H127" s="9" t="s">
        <v>77</v>
      </c>
      <c r="I127" s="24">
        <v>141.71</v>
      </c>
      <c r="J127" s="24"/>
      <c r="K127" s="24">
        <v>91.22</v>
      </c>
      <c r="L127" s="25">
        <v>12926.79</v>
      </c>
      <c r="M127" s="21">
        <f>汇总表!$E$6</f>
        <v>0</v>
      </c>
      <c r="N127" s="22">
        <f t="shared" si="6"/>
        <v>91.22</v>
      </c>
      <c r="O127" s="23">
        <f t="shared" si="7"/>
        <v>12926.79</v>
      </c>
    </row>
    <row r="128" s="1" customFormat="1" ht="160.5" customHeight="1" spans="1:15">
      <c r="A128" s="8">
        <v>7</v>
      </c>
      <c r="B128" s="9" t="s">
        <v>847</v>
      </c>
      <c r="C128" s="9"/>
      <c r="D128" s="10" t="s">
        <v>544</v>
      </c>
      <c r="E128" s="10"/>
      <c r="F128" s="10" t="s">
        <v>545</v>
      </c>
      <c r="G128" s="10"/>
      <c r="H128" s="9" t="s">
        <v>77</v>
      </c>
      <c r="I128" s="24">
        <v>367.06</v>
      </c>
      <c r="J128" s="24"/>
      <c r="K128" s="24">
        <v>141.22</v>
      </c>
      <c r="L128" s="25">
        <v>51836.21</v>
      </c>
      <c r="M128" s="21">
        <f>汇总表!$E$6</f>
        <v>0</v>
      </c>
      <c r="N128" s="22">
        <f t="shared" si="6"/>
        <v>141.22</v>
      </c>
      <c r="O128" s="23">
        <f t="shared" si="7"/>
        <v>51836.21</v>
      </c>
    </row>
    <row r="129" s="1" customFormat="1" ht="93" customHeight="1" spans="1:15">
      <c r="A129" s="8">
        <v>8</v>
      </c>
      <c r="B129" s="9" t="s">
        <v>848</v>
      </c>
      <c r="C129" s="9"/>
      <c r="D129" s="10" t="s">
        <v>469</v>
      </c>
      <c r="E129" s="10"/>
      <c r="F129" s="10" t="s">
        <v>547</v>
      </c>
      <c r="G129" s="10"/>
      <c r="H129" s="9" t="s">
        <v>38</v>
      </c>
      <c r="I129" s="24">
        <v>1</v>
      </c>
      <c r="J129" s="24"/>
      <c r="K129" s="24">
        <v>362.26</v>
      </c>
      <c r="L129" s="25">
        <v>362.26</v>
      </c>
      <c r="M129" s="21">
        <f>汇总表!$E$6</f>
        <v>0</v>
      </c>
      <c r="N129" s="22">
        <f t="shared" si="6"/>
        <v>362.26</v>
      </c>
      <c r="O129" s="23">
        <f t="shared" si="7"/>
        <v>362.26</v>
      </c>
    </row>
    <row r="130" s="1" customFormat="1" ht="93" customHeight="1" spans="1:15">
      <c r="A130" s="8">
        <v>9</v>
      </c>
      <c r="B130" s="9" t="s">
        <v>849</v>
      </c>
      <c r="C130" s="9"/>
      <c r="D130" s="10" t="s">
        <v>549</v>
      </c>
      <c r="E130" s="10"/>
      <c r="F130" s="10" t="s">
        <v>547</v>
      </c>
      <c r="G130" s="10"/>
      <c r="H130" s="9" t="s">
        <v>38</v>
      </c>
      <c r="I130" s="24">
        <v>4</v>
      </c>
      <c r="J130" s="24"/>
      <c r="K130" s="24">
        <v>411.8</v>
      </c>
      <c r="L130" s="25">
        <v>1647.2</v>
      </c>
      <c r="M130" s="21">
        <f>汇总表!$E$6</f>
        <v>0</v>
      </c>
      <c r="N130" s="22">
        <f t="shared" si="6"/>
        <v>411.8</v>
      </c>
      <c r="O130" s="23">
        <f t="shared" si="7"/>
        <v>1647.2</v>
      </c>
    </row>
    <row r="131" s="1" customFormat="1" ht="81.75" customHeight="1" spans="1:15">
      <c r="A131" s="8">
        <v>10</v>
      </c>
      <c r="B131" s="9" t="s">
        <v>850</v>
      </c>
      <c r="C131" s="9"/>
      <c r="D131" s="10" t="s">
        <v>551</v>
      </c>
      <c r="E131" s="10"/>
      <c r="F131" s="10" t="s">
        <v>552</v>
      </c>
      <c r="G131" s="10"/>
      <c r="H131" s="9" t="s">
        <v>38</v>
      </c>
      <c r="I131" s="24">
        <v>4</v>
      </c>
      <c r="J131" s="24"/>
      <c r="K131" s="24">
        <v>462.67</v>
      </c>
      <c r="L131" s="25">
        <v>1850.68</v>
      </c>
      <c r="M131" s="21">
        <f>汇总表!$E$6</f>
        <v>0</v>
      </c>
      <c r="N131" s="22">
        <f t="shared" si="6"/>
        <v>462.67</v>
      </c>
      <c r="O131" s="23">
        <f t="shared" si="7"/>
        <v>1850.68</v>
      </c>
    </row>
    <row r="132" s="1" customFormat="1" ht="93" customHeight="1" spans="1:15">
      <c r="A132" s="8">
        <v>11</v>
      </c>
      <c r="B132" s="9" t="s">
        <v>851</v>
      </c>
      <c r="C132" s="9"/>
      <c r="D132" s="10" t="s">
        <v>480</v>
      </c>
      <c r="E132" s="10"/>
      <c r="F132" s="10" t="s">
        <v>554</v>
      </c>
      <c r="G132" s="10"/>
      <c r="H132" s="9" t="s">
        <v>38</v>
      </c>
      <c r="I132" s="24">
        <v>1</v>
      </c>
      <c r="J132" s="24"/>
      <c r="K132" s="24">
        <v>86.99</v>
      </c>
      <c r="L132" s="25">
        <v>86.99</v>
      </c>
      <c r="M132" s="21">
        <f>汇总表!$E$6</f>
        <v>0</v>
      </c>
      <c r="N132" s="22">
        <f t="shared" si="6"/>
        <v>86.99</v>
      </c>
      <c r="O132" s="23">
        <f t="shared" si="7"/>
        <v>86.99</v>
      </c>
    </row>
    <row r="133" s="1" customFormat="1" ht="81.75" customHeight="1" spans="1:15">
      <c r="A133" s="8">
        <v>12</v>
      </c>
      <c r="B133" s="9" t="s">
        <v>852</v>
      </c>
      <c r="C133" s="9"/>
      <c r="D133" s="10" t="s">
        <v>498</v>
      </c>
      <c r="E133" s="10"/>
      <c r="F133" s="10" t="s">
        <v>499</v>
      </c>
      <c r="G133" s="10"/>
      <c r="H133" s="9" t="s">
        <v>38</v>
      </c>
      <c r="I133" s="24">
        <v>1</v>
      </c>
      <c r="J133" s="24"/>
      <c r="K133" s="24">
        <v>1845.2</v>
      </c>
      <c r="L133" s="25">
        <v>1845.2</v>
      </c>
      <c r="M133" s="21">
        <f>汇总表!$E$6</f>
        <v>0</v>
      </c>
      <c r="N133" s="22">
        <f t="shared" si="6"/>
        <v>1845.2</v>
      </c>
      <c r="O133" s="23">
        <f t="shared" si="7"/>
        <v>1845.2</v>
      </c>
    </row>
    <row r="134" s="1" customFormat="1" ht="93" customHeight="1" spans="1:15">
      <c r="A134" s="8">
        <v>13</v>
      </c>
      <c r="B134" s="9" t="s">
        <v>853</v>
      </c>
      <c r="C134" s="9"/>
      <c r="D134" s="10" t="s">
        <v>475</v>
      </c>
      <c r="E134" s="10"/>
      <c r="F134" s="10" t="s">
        <v>557</v>
      </c>
      <c r="G134" s="10"/>
      <c r="H134" s="9" t="s">
        <v>38</v>
      </c>
      <c r="I134" s="24">
        <v>1</v>
      </c>
      <c r="J134" s="24"/>
      <c r="K134" s="24">
        <v>1197.54</v>
      </c>
      <c r="L134" s="25">
        <v>1197.54</v>
      </c>
      <c r="M134" s="21">
        <f>汇总表!$E$6</f>
        <v>0</v>
      </c>
      <c r="N134" s="22">
        <f t="shared" si="6"/>
        <v>1197.54</v>
      </c>
      <c r="O134" s="23">
        <f t="shared" si="7"/>
        <v>1197.54</v>
      </c>
    </row>
    <row r="135" s="1" customFormat="1" ht="93" customHeight="1" spans="1:15">
      <c r="A135" s="8">
        <v>14</v>
      </c>
      <c r="B135" s="9" t="s">
        <v>854</v>
      </c>
      <c r="C135" s="9"/>
      <c r="D135" s="10" t="s">
        <v>478</v>
      </c>
      <c r="E135" s="10"/>
      <c r="F135" s="10" t="s">
        <v>557</v>
      </c>
      <c r="G135" s="10"/>
      <c r="H135" s="9" t="s">
        <v>38</v>
      </c>
      <c r="I135" s="24">
        <v>1</v>
      </c>
      <c r="J135" s="24"/>
      <c r="K135" s="24">
        <v>609.94</v>
      </c>
      <c r="L135" s="25">
        <v>609.94</v>
      </c>
      <c r="M135" s="21">
        <f>汇总表!$E$6</f>
        <v>0</v>
      </c>
      <c r="N135" s="22">
        <f t="shared" ref="N135:N166" si="8">ROUND((1-M135/100)*K135,2)</f>
        <v>609.94</v>
      </c>
      <c r="O135" s="23">
        <f t="shared" ref="O135:O166" si="9">ROUND(N135*I135,2)</f>
        <v>609.94</v>
      </c>
    </row>
    <row r="136" s="1" customFormat="1" ht="81.75" customHeight="1" spans="1:15">
      <c r="A136" s="8">
        <v>15</v>
      </c>
      <c r="B136" s="9" t="s">
        <v>855</v>
      </c>
      <c r="C136" s="9"/>
      <c r="D136" s="10" t="s">
        <v>560</v>
      </c>
      <c r="E136" s="10"/>
      <c r="F136" s="10" t="s">
        <v>856</v>
      </c>
      <c r="G136" s="10"/>
      <c r="H136" s="9" t="s">
        <v>525</v>
      </c>
      <c r="I136" s="24">
        <v>1</v>
      </c>
      <c r="J136" s="24"/>
      <c r="K136" s="24">
        <v>2463.88</v>
      </c>
      <c r="L136" s="25">
        <v>2463.88</v>
      </c>
      <c r="M136" s="21">
        <f>汇总表!$E$6</f>
        <v>0</v>
      </c>
      <c r="N136" s="22">
        <f t="shared" si="8"/>
        <v>2463.88</v>
      </c>
      <c r="O136" s="23">
        <f t="shared" si="9"/>
        <v>2463.88</v>
      </c>
    </row>
    <row r="137" s="1" customFormat="1" ht="70.5" customHeight="1" spans="1:15">
      <c r="A137" s="8">
        <v>16</v>
      </c>
      <c r="B137" s="9" t="s">
        <v>857</v>
      </c>
      <c r="C137" s="9"/>
      <c r="D137" s="10" t="s">
        <v>563</v>
      </c>
      <c r="E137" s="10"/>
      <c r="F137" s="10" t="s">
        <v>564</v>
      </c>
      <c r="G137" s="10"/>
      <c r="H137" s="9" t="s">
        <v>525</v>
      </c>
      <c r="I137" s="24">
        <v>2</v>
      </c>
      <c r="J137" s="24"/>
      <c r="K137" s="24">
        <v>402.24</v>
      </c>
      <c r="L137" s="25">
        <v>804.48</v>
      </c>
      <c r="M137" s="21">
        <f>汇总表!$E$6</f>
        <v>0</v>
      </c>
      <c r="N137" s="22">
        <f t="shared" si="8"/>
        <v>402.24</v>
      </c>
      <c r="O137" s="23">
        <f t="shared" si="9"/>
        <v>804.48</v>
      </c>
    </row>
    <row r="138" s="1" customFormat="1" ht="115.5" customHeight="1" spans="1:15">
      <c r="A138" s="8">
        <v>17</v>
      </c>
      <c r="B138" s="9" t="s">
        <v>858</v>
      </c>
      <c r="C138" s="9"/>
      <c r="D138" s="10" t="s">
        <v>566</v>
      </c>
      <c r="E138" s="10"/>
      <c r="F138" s="10" t="s">
        <v>567</v>
      </c>
      <c r="G138" s="10"/>
      <c r="H138" s="9" t="s">
        <v>38</v>
      </c>
      <c r="I138" s="24">
        <v>717</v>
      </c>
      <c r="J138" s="24"/>
      <c r="K138" s="24">
        <v>39.46</v>
      </c>
      <c r="L138" s="25">
        <v>28292.82</v>
      </c>
      <c r="M138" s="21">
        <f>汇总表!$E$6</f>
        <v>0</v>
      </c>
      <c r="N138" s="22">
        <f t="shared" si="8"/>
        <v>39.46</v>
      </c>
      <c r="O138" s="23">
        <f t="shared" si="9"/>
        <v>28292.82</v>
      </c>
    </row>
    <row r="139" s="1" customFormat="1" ht="115.5" customHeight="1" spans="1:15">
      <c r="A139" s="8">
        <v>18</v>
      </c>
      <c r="B139" s="9" t="s">
        <v>859</v>
      </c>
      <c r="C139" s="9"/>
      <c r="D139" s="10" t="s">
        <v>566</v>
      </c>
      <c r="E139" s="10"/>
      <c r="F139" s="10" t="s">
        <v>569</v>
      </c>
      <c r="G139" s="10"/>
      <c r="H139" s="9" t="s">
        <v>38</v>
      </c>
      <c r="I139" s="24">
        <v>18</v>
      </c>
      <c r="J139" s="24"/>
      <c r="K139" s="24">
        <v>39.46</v>
      </c>
      <c r="L139" s="25">
        <v>710.28</v>
      </c>
      <c r="M139" s="21">
        <f>汇总表!$E$6</f>
        <v>0</v>
      </c>
      <c r="N139" s="22">
        <f t="shared" si="8"/>
        <v>39.46</v>
      </c>
      <c r="O139" s="23">
        <f t="shared" si="9"/>
        <v>710.28</v>
      </c>
    </row>
    <row r="140" s="1" customFormat="1" ht="70.5" customHeight="1" spans="1:15">
      <c r="A140" s="8">
        <v>19</v>
      </c>
      <c r="B140" s="9" t="s">
        <v>860</v>
      </c>
      <c r="C140" s="9"/>
      <c r="D140" s="10" t="s">
        <v>510</v>
      </c>
      <c r="E140" s="10"/>
      <c r="F140" s="10" t="s">
        <v>511</v>
      </c>
      <c r="G140" s="10"/>
      <c r="H140" s="9" t="s">
        <v>162</v>
      </c>
      <c r="I140" s="24">
        <v>537.82</v>
      </c>
      <c r="J140" s="24"/>
      <c r="K140" s="24">
        <v>22.56</v>
      </c>
      <c r="L140" s="25">
        <v>12133.22</v>
      </c>
      <c r="M140" s="21">
        <f>汇总表!$E$6</f>
        <v>0</v>
      </c>
      <c r="N140" s="22">
        <f t="shared" si="8"/>
        <v>22.56</v>
      </c>
      <c r="O140" s="23">
        <f t="shared" si="9"/>
        <v>12133.22</v>
      </c>
    </row>
    <row r="141" s="1" customFormat="1" ht="70.5" customHeight="1" spans="1:15">
      <c r="A141" s="8">
        <v>20</v>
      </c>
      <c r="B141" s="9" t="s">
        <v>861</v>
      </c>
      <c r="C141" s="9"/>
      <c r="D141" s="10" t="s">
        <v>513</v>
      </c>
      <c r="E141" s="10"/>
      <c r="F141" s="10" t="s">
        <v>514</v>
      </c>
      <c r="G141" s="10"/>
      <c r="H141" s="9" t="s">
        <v>515</v>
      </c>
      <c r="I141" s="24">
        <v>1980.99</v>
      </c>
      <c r="J141" s="24"/>
      <c r="K141" s="24">
        <v>19.67</v>
      </c>
      <c r="L141" s="25">
        <v>38966.07</v>
      </c>
      <c r="M141" s="21">
        <f>汇总表!$E$6</f>
        <v>0</v>
      </c>
      <c r="N141" s="22">
        <f t="shared" si="8"/>
        <v>19.67</v>
      </c>
      <c r="O141" s="23">
        <f t="shared" si="9"/>
        <v>38966.07</v>
      </c>
    </row>
    <row r="142" s="1" customFormat="1" ht="93" customHeight="1" spans="1:15">
      <c r="A142" s="8">
        <v>21</v>
      </c>
      <c r="B142" s="9" t="s">
        <v>862</v>
      </c>
      <c r="C142" s="9"/>
      <c r="D142" s="10" t="s">
        <v>517</v>
      </c>
      <c r="E142" s="10"/>
      <c r="F142" s="10" t="s">
        <v>518</v>
      </c>
      <c r="G142" s="10"/>
      <c r="H142" s="9" t="s">
        <v>515</v>
      </c>
      <c r="I142" s="24">
        <v>1980.99</v>
      </c>
      <c r="J142" s="24"/>
      <c r="K142" s="24">
        <v>2.64</v>
      </c>
      <c r="L142" s="25">
        <v>5229.81</v>
      </c>
      <c r="M142" s="21">
        <f>汇总表!$E$6</f>
        <v>0</v>
      </c>
      <c r="N142" s="22">
        <f t="shared" si="8"/>
        <v>2.64</v>
      </c>
      <c r="O142" s="23">
        <f t="shared" si="9"/>
        <v>5229.81</v>
      </c>
    </row>
    <row r="143" s="1" customFormat="1" ht="59.25" customHeight="1" spans="1:15">
      <c r="A143" s="8">
        <v>22</v>
      </c>
      <c r="B143" s="9" t="s">
        <v>863</v>
      </c>
      <c r="C143" s="9"/>
      <c r="D143" s="10" t="s">
        <v>520</v>
      </c>
      <c r="E143" s="10"/>
      <c r="F143" s="10" t="s">
        <v>521</v>
      </c>
      <c r="G143" s="10"/>
      <c r="H143" s="9" t="s">
        <v>315</v>
      </c>
      <c r="I143" s="24">
        <v>1</v>
      </c>
      <c r="J143" s="24"/>
      <c r="K143" s="24">
        <v>319.11</v>
      </c>
      <c r="L143" s="25">
        <v>319.11</v>
      </c>
      <c r="M143" s="21">
        <f>汇总表!$E$6</f>
        <v>0</v>
      </c>
      <c r="N143" s="22">
        <f t="shared" si="8"/>
        <v>319.11</v>
      </c>
      <c r="O143" s="23">
        <f t="shared" si="9"/>
        <v>319.11</v>
      </c>
    </row>
    <row r="144" s="1" customFormat="1" ht="14.25" customHeight="1" spans="1:15">
      <c r="A144" s="8"/>
      <c r="B144" s="9"/>
      <c r="C144" s="9"/>
      <c r="D144" s="10" t="s">
        <v>574</v>
      </c>
      <c r="E144" s="10"/>
      <c r="F144" s="10"/>
      <c r="G144" s="10"/>
      <c r="H144" s="11"/>
      <c r="I144" s="11"/>
      <c r="J144" s="11"/>
      <c r="K144" s="11"/>
      <c r="L144" s="20"/>
      <c r="M144" s="21"/>
      <c r="N144" s="22"/>
      <c r="O144" s="23"/>
    </row>
    <row r="145" s="1" customFormat="1" ht="183" customHeight="1" spans="1:15">
      <c r="A145" s="8">
        <v>1</v>
      </c>
      <c r="B145" s="9" t="s">
        <v>864</v>
      </c>
      <c r="C145" s="9"/>
      <c r="D145" s="10" t="s">
        <v>576</v>
      </c>
      <c r="E145" s="10"/>
      <c r="F145" s="10" t="s">
        <v>577</v>
      </c>
      <c r="G145" s="10"/>
      <c r="H145" s="9" t="s">
        <v>67</v>
      </c>
      <c r="I145" s="24">
        <v>2</v>
      </c>
      <c r="J145" s="24"/>
      <c r="K145" s="24">
        <v>15461.43</v>
      </c>
      <c r="L145" s="25">
        <v>30922.86</v>
      </c>
      <c r="M145" s="21">
        <f>汇总表!$E$6</f>
        <v>0</v>
      </c>
      <c r="N145" s="22">
        <f t="shared" si="8"/>
        <v>15461.43</v>
      </c>
      <c r="O145" s="23">
        <f t="shared" si="9"/>
        <v>30922.86</v>
      </c>
    </row>
    <row r="146" s="1" customFormat="1" ht="183" customHeight="1" spans="1:15">
      <c r="A146" s="8">
        <v>2</v>
      </c>
      <c r="B146" s="9" t="s">
        <v>865</v>
      </c>
      <c r="C146" s="9"/>
      <c r="D146" s="10" t="s">
        <v>579</v>
      </c>
      <c r="E146" s="10"/>
      <c r="F146" s="10" t="s">
        <v>580</v>
      </c>
      <c r="G146" s="10"/>
      <c r="H146" s="9" t="s">
        <v>67</v>
      </c>
      <c r="I146" s="24">
        <v>2</v>
      </c>
      <c r="J146" s="24"/>
      <c r="K146" s="24">
        <v>17469.62</v>
      </c>
      <c r="L146" s="25">
        <v>34939.24</v>
      </c>
      <c r="M146" s="21">
        <f>汇总表!$E$6</f>
        <v>0</v>
      </c>
      <c r="N146" s="22">
        <f t="shared" si="8"/>
        <v>17469.62</v>
      </c>
      <c r="O146" s="23">
        <f t="shared" si="9"/>
        <v>34939.24</v>
      </c>
    </row>
    <row r="147" s="1" customFormat="1" ht="183" customHeight="1" spans="1:15">
      <c r="A147" s="8">
        <v>3</v>
      </c>
      <c r="B147" s="9" t="s">
        <v>866</v>
      </c>
      <c r="C147" s="9"/>
      <c r="D147" s="10" t="s">
        <v>582</v>
      </c>
      <c r="E147" s="10"/>
      <c r="F147" s="10" t="s">
        <v>583</v>
      </c>
      <c r="G147" s="10"/>
      <c r="H147" s="9" t="s">
        <v>67</v>
      </c>
      <c r="I147" s="24">
        <v>2</v>
      </c>
      <c r="J147" s="24"/>
      <c r="K147" s="24">
        <v>24345.05</v>
      </c>
      <c r="L147" s="25">
        <v>48690.1</v>
      </c>
      <c r="M147" s="21">
        <f>汇总表!$E$6</f>
        <v>0</v>
      </c>
      <c r="N147" s="22">
        <f t="shared" si="8"/>
        <v>24345.05</v>
      </c>
      <c r="O147" s="23">
        <f t="shared" si="9"/>
        <v>48690.1</v>
      </c>
    </row>
    <row r="148" s="1" customFormat="1" ht="171.75" customHeight="1" spans="1:15">
      <c r="A148" s="8">
        <v>4</v>
      </c>
      <c r="B148" s="9" t="s">
        <v>867</v>
      </c>
      <c r="C148" s="9"/>
      <c r="D148" s="10" t="s">
        <v>585</v>
      </c>
      <c r="E148" s="10"/>
      <c r="F148" s="10" t="s">
        <v>586</v>
      </c>
      <c r="G148" s="10"/>
      <c r="H148" s="9" t="s">
        <v>60</v>
      </c>
      <c r="I148" s="24">
        <v>2</v>
      </c>
      <c r="J148" s="24"/>
      <c r="K148" s="24">
        <v>10099.51</v>
      </c>
      <c r="L148" s="25">
        <v>20199.02</v>
      </c>
      <c r="M148" s="21">
        <f>汇总表!$E$6</f>
        <v>0</v>
      </c>
      <c r="N148" s="22">
        <f t="shared" si="8"/>
        <v>10099.51</v>
      </c>
      <c r="O148" s="23">
        <f t="shared" si="9"/>
        <v>20199.02</v>
      </c>
    </row>
    <row r="149" s="1" customFormat="1" ht="138" customHeight="1" spans="1:15">
      <c r="A149" s="8">
        <v>5</v>
      </c>
      <c r="B149" s="9" t="s">
        <v>868</v>
      </c>
      <c r="C149" s="9"/>
      <c r="D149" s="10" t="s">
        <v>588</v>
      </c>
      <c r="E149" s="10"/>
      <c r="F149" s="10" t="s">
        <v>589</v>
      </c>
      <c r="G149" s="10"/>
      <c r="H149" s="9" t="s">
        <v>67</v>
      </c>
      <c r="I149" s="24">
        <v>2</v>
      </c>
      <c r="J149" s="24"/>
      <c r="K149" s="24">
        <v>3416.82</v>
      </c>
      <c r="L149" s="25">
        <v>6833.64</v>
      </c>
      <c r="M149" s="21">
        <f>汇总表!$E$6</f>
        <v>0</v>
      </c>
      <c r="N149" s="22">
        <f t="shared" si="8"/>
        <v>3416.82</v>
      </c>
      <c r="O149" s="23">
        <f t="shared" si="9"/>
        <v>6833.64</v>
      </c>
    </row>
    <row r="150" s="1" customFormat="1" ht="160.5" customHeight="1" spans="1:15">
      <c r="A150" s="8">
        <v>6</v>
      </c>
      <c r="B150" s="9" t="s">
        <v>869</v>
      </c>
      <c r="C150" s="9"/>
      <c r="D150" s="10" t="s">
        <v>458</v>
      </c>
      <c r="E150" s="10"/>
      <c r="F150" s="10" t="s">
        <v>459</v>
      </c>
      <c r="G150" s="10"/>
      <c r="H150" s="9" t="s">
        <v>77</v>
      </c>
      <c r="I150" s="24">
        <v>27.56</v>
      </c>
      <c r="J150" s="24"/>
      <c r="K150" s="24">
        <v>73.57</v>
      </c>
      <c r="L150" s="25">
        <v>2027.59</v>
      </c>
      <c r="M150" s="21">
        <f>汇总表!$E$6</f>
        <v>0</v>
      </c>
      <c r="N150" s="22">
        <f t="shared" si="8"/>
        <v>73.57</v>
      </c>
      <c r="O150" s="23">
        <f t="shared" si="9"/>
        <v>2027.59</v>
      </c>
    </row>
    <row r="151" s="1" customFormat="1" ht="160.5" customHeight="1" spans="1:15">
      <c r="A151" s="8">
        <v>7</v>
      </c>
      <c r="B151" s="9" t="s">
        <v>870</v>
      </c>
      <c r="C151" s="9"/>
      <c r="D151" s="10" t="s">
        <v>541</v>
      </c>
      <c r="E151" s="10"/>
      <c r="F151" s="10" t="s">
        <v>542</v>
      </c>
      <c r="G151" s="10"/>
      <c r="H151" s="9" t="s">
        <v>77</v>
      </c>
      <c r="I151" s="24">
        <v>13.8</v>
      </c>
      <c r="J151" s="24"/>
      <c r="K151" s="24">
        <v>91.22</v>
      </c>
      <c r="L151" s="25">
        <v>1258.84</v>
      </c>
      <c r="M151" s="21">
        <f>汇总表!$E$6</f>
        <v>0</v>
      </c>
      <c r="N151" s="22">
        <f t="shared" si="8"/>
        <v>91.22</v>
      </c>
      <c r="O151" s="23">
        <f t="shared" si="9"/>
        <v>1258.84</v>
      </c>
    </row>
    <row r="152" s="1" customFormat="1" ht="160.5" customHeight="1" spans="1:15">
      <c r="A152" s="8">
        <v>8</v>
      </c>
      <c r="B152" s="9" t="s">
        <v>871</v>
      </c>
      <c r="C152" s="9"/>
      <c r="D152" s="10" t="s">
        <v>544</v>
      </c>
      <c r="E152" s="10"/>
      <c r="F152" s="10" t="s">
        <v>545</v>
      </c>
      <c r="G152" s="10"/>
      <c r="H152" s="9" t="s">
        <v>77</v>
      </c>
      <c r="I152" s="24">
        <v>56.67</v>
      </c>
      <c r="J152" s="24"/>
      <c r="K152" s="24">
        <v>141.23</v>
      </c>
      <c r="L152" s="25">
        <v>8003.5</v>
      </c>
      <c r="M152" s="21">
        <f>汇总表!$E$6</f>
        <v>0</v>
      </c>
      <c r="N152" s="22">
        <f t="shared" si="8"/>
        <v>141.23</v>
      </c>
      <c r="O152" s="23">
        <f t="shared" si="9"/>
        <v>8003.5</v>
      </c>
    </row>
    <row r="153" s="1" customFormat="1" ht="115.5" customHeight="1" spans="1:15">
      <c r="A153" s="8">
        <v>9</v>
      </c>
      <c r="B153" s="9" t="s">
        <v>872</v>
      </c>
      <c r="C153" s="9"/>
      <c r="D153" s="10" t="s">
        <v>594</v>
      </c>
      <c r="E153" s="10"/>
      <c r="F153" s="10" t="s">
        <v>595</v>
      </c>
      <c r="G153" s="10"/>
      <c r="H153" s="9" t="s">
        <v>77</v>
      </c>
      <c r="I153" s="24">
        <v>100.71</v>
      </c>
      <c r="J153" s="24"/>
      <c r="K153" s="24">
        <v>231.12</v>
      </c>
      <c r="L153" s="25">
        <v>23276.1</v>
      </c>
      <c r="M153" s="21">
        <f>汇总表!$E$6</f>
        <v>0</v>
      </c>
      <c r="N153" s="22">
        <f t="shared" si="8"/>
        <v>231.12</v>
      </c>
      <c r="O153" s="23">
        <f t="shared" si="9"/>
        <v>23276.1</v>
      </c>
    </row>
    <row r="154" s="1" customFormat="1" ht="115.5" customHeight="1" spans="1:15">
      <c r="A154" s="8">
        <v>10</v>
      </c>
      <c r="B154" s="9" t="s">
        <v>873</v>
      </c>
      <c r="C154" s="9"/>
      <c r="D154" s="10" t="s">
        <v>597</v>
      </c>
      <c r="E154" s="10"/>
      <c r="F154" s="10" t="s">
        <v>598</v>
      </c>
      <c r="G154" s="10"/>
      <c r="H154" s="9" t="s">
        <v>77</v>
      </c>
      <c r="I154" s="24">
        <v>17.55</v>
      </c>
      <c r="J154" s="24"/>
      <c r="K154" s="24">
        <v>326.8</v>
      </c>
      <c r="L154" s="25">
        <v>5735.34</v>
      </c>
      <c r="M154" s="21">
        <f>汇总表!$E$6</f>
        <v>0</v>
      </c>
      <c r="N154" s="22">
        <f t="shared" si="8"/>
        <v>326.8</v>
      </c>
      <c r="O154" s="23">
        <f t="shared" si="9"/>
        <v>5735.34</v>
      </c>
    </row>
    <row r="155" s="1" customFormat="1" ht="115.5" customHeight="1" spans="1:15">
      <c r="A155" s="8">
        <v>11</v>
      </c>
      <c r="B155" s="9" t="s">
        <v>874</v>
      </c>
      <c r="C155" s="9"/>
      <c r="D155" s="10" t="s">
        <v>600</v>
      </c>
      <c r="E155" s="10"/>
      <c r="F155" s="10" t="s">
        <v>601</v>
      </c>
      <c r="G155" s="10"/>
      <c r="H155" s="9" t="s">
        <v>77</v>
      </c>
      <c r="I155" s="24">
        <v>63.22</v>
      </c>
      <c r="J155" s="24"/>
      <c r="K155" s="24">
        <v>427.8</v>
      </c>
      <c r="L155" s="25">
        <v>27045.52</v>
      </c>
      <c r="M155" s="21">
        <f>汇总表!$E$6</f>
        <v>0</v>
      </c>
      <c r="N155" s="22">
        <f t="shared" si="8"/>
        <v>427.8</v>
      </c>
      <c r="O155" s="23">
        <f t="shared" si="9"/>
        <v>27045.52</v>
      </c>
    </row>
    <row r="156" s="1" customFormat="1" ht="104.25" customHeight="1" spans="1:15">
      <c r="A156" s="8">
        <v>12</v>
      </c>
      <c r="B156" s="9" t="s">
        <v>875</v>
      </c>
      <c r="C156" s="9"/>
      <c r="D156" s="10" t="s">
        <v>603</v>
      </c>
      <c r="E156" s="10"/>
      <c r="F156" s="10" t="s">
        <v>604</v>
      </c>
      <c r="G156" s="10"/>
      <c r="H156" s="9" t="s">
        <v>38</v>
      </c>
      <c r="I156" s="24">
        <v>4</v>
      </c>
      <c r="J156" s="24"/>
      <c r="K156" s="24">
        <v>1861.48</v>
      </c>
      <c r="L156" s="25">
        <v>7445.92</v>
      </c>
      <c r="M156" s="21">
        <f>汇总表!$E$6</f>
        <v>0</v>
      </c>
      <c r="N156" s="22">
        <f t="shared" si="8"/>
        <v>1861.48</v>
      </c>
      <c r="O156" s="23">
        <f t="shared" si="9"/>
        <v>7445.92</v>
      </c>
    </row>
    <row r="157" s="1" customFormat="1" ht="104.25" customHeight="1" spans="1:15">
      <c r="A157" s="8">
        <v>13</v>
      </c>
      <c r="B157" s="9" t="s">
        <v>876</v>
      </c>
      <c r="C157" s="9"/>
      <c r="D157" s="10" t="s">
        <v>606</v>
      </c>
      <c r="E157" s="10"/>
      <c r="F157" s="10" t="s">
        <v>607</v>
      </c>
      <c r="G157" s="10"/>
      <c r="H157" s="9" t="s">
        <v>38</v>
      </c>
      <c r="I157" s="24">
        <v>11</v>
      </c>
      <c r="J157" s="24"/>
      <c r="K157" s="24">
        <v>1186.52</v>
      </c>
      <c r="L157" s="25">
        <v>13051.72</v>
      </c>
      <c r="M157" s="21">
        <f>汇总表!$E$6</f>
        <v>0</v>
      </c>
      <c r="N157" s="22">
        <f t="shared" si="8"/>
        <v>1186.52</v>
      </c>
      <c r="O157" s="23">
        <f t="shared" si="9"/>
        <v>13051.72</v>
      </c>
    </row>
    <row r="158" s="1" customFormat="1" ht="104.25" customHeight="1" spans="1:15">
      <c r="A158" s="8">
        <v>14</v>
      </c>
      <c r="B158" s="9" t="s">
        <v>877</v>
      </c>
      <c r="C158" s="9"/>
      <c r="D158" s="10" t="s">
        <v>609</v>
      </c>
      <c r="E158" s="10"/>
      <c r="F158" s="10" t="s">
        <v>610</v>
      </c>
      <c r="G158" s="10"/>
      <c r="H158" s="9" t="s">
        <v>38</v>
      </c>
      <c r="I158" s="24">
        <v>4</v>
      </c>
      <c r="J158" s="24"/>
      <c r="K158" s="24">
        <v>902.06</v>
      </c>
      <c r="L158" s="25">
        <v>3608.24</v>
      </c>
      <c r="M158" s="21">
        <f>汇总表!$E$6</f>
        <v>0</v>
      </c>
      <c r="N158" s="22">
        <f t="shared" si="8"/>
        <v>902.06</v>
      </c>
      <c r="O158" s="23">
        <f t="shared" si="9"/>
        <v>3608.24</v>
      </c>
    </row>
    <row r="159" s="1" customFormat="1" ht="104.25" customHeight="1" spans="1:15">
      <c r="A159" s="8">
        <v>15</v>
      </c>
      <c r="B159" s="9" t="s">
        <v>878</v>
      </c>
      <c r="C159" s="9"/>
      <c r="D159" s="10" t="s">
        <v>612</v>
      </c>
      <c r="E159" s="10"/>
      <c r="F159" s="10" t="s">
        <v>613</v>
      </c>
      <c r="G159" s="10"/>
      <c r="H159" s="9" t="s">
        <v>38</v>
      </c>
      <c r="I159" s="24">
        <v>5</v>
      </c>
      <c r="J159" s="24"/>
      <c r="K159" s="24">
        <v>468.3</v>
      </c>
      <c r="L159" s="25">
        <v>2341.5</v>
      </c>
      <c r="M159" s="21">
        <f>汇总表!$E$6</f>
        <v>0</v>
      </c>
      <c r="N159" s="22">
        <f t="shared" si="8"/>
        <v>468.3</v>
      </c>
      <c r="O159" s="23">
        <f t="shared" si="9"/>
        <v>2341.5</v>
      </c>
    </row>
    <row r="160" s="1" customFormat="1" ht="93" customHeight="1" spans="1:15">
      <c r="A160" s="8">
        <v>16</v>
      </c>
      <c r="B160" s="9" t="s">
        <v>879</v>
      </c>
      <c r="C160" s="9"/>
      <c r="D160" s="10" t="s">
        <v>615</v>
      </c>
      <c r="E160" s="10"/>
      <c r="F160" s="10" t="s">
        <v>616</v>
      </c>
      <c r="G160" s="10"/>
      <c r="H160" s="9" t="s">
        <v>38</v>
      </c>
      <c r="I160" s="24">
        <v>2</v>
      </c>
      <c r="J160" s="24"/>
      <c r="K160" s="24">
        <v>781.12</v>
      </c>
      <c r="L160" s="25">
        <v>1562.24</v>
      </c>
      <c r="M160" s="21">
        <f>汇总表!$E$6</f>
        <v>0</v>
      </c>
      <c r="N160" s="22">
        <f t="shared" si="8"/>
        <v>781.12</v>
      </c>
      <c r="O160" s="23">
        <f t="shared" si="9"/>
        <v>1562.24</v>
      </c>
    </row>
    <row r="161" s="1" customFormat="1" ht="93" customHeight="1" spans="1:15">
      <c r="A161" s="8">
        <v>17</v>
      </c>
      <c r="B161" s="9" t="s">
        <v>880</v>
      </c>
      <c r="C161" s="9"/>
      <c r="D161" s="10" t="s">
        <v>618</v>
      </c>
      <c r="E161" s="10"/>
      <c r="F161" s="10" t="s">
        <v>619</v>
      </c>
      <c r="G161" s="10"/>
      <c r="H161" s="9" t="s">
        <v>38</v>
      </c>
      <c r="I161" s="24">
        <v>2</v>
      </c>
      <c r="J161" s="24"/>
      <c r="K161" s="24">
        <v>609.96</v>
      </c>
      <c r="L161" s="25">
        <v>1219.92</v>
      </c>
      <c r="M161" s="21">
        <f>汇总表!$E$6</f>
        <v>0</v>
      </c>
      <c r="N161" s="22">
        <f t="shared" si="8"/>
        <v>609.96</v>
      </c>
      <c r="O161" s="23">
        <f t="shared" si="9"/>
        <v>1219.92</v>
      </c>
    </row>
    <row r="162" s="1" customFormat="1" ht="93" customHeight="1" spans="1:15">
      <c r="A162" s="8">
        <v>18</v>
      </c>
      <c r="B162" s="9" t="s">
        <v>881</v>
      </c>
      <c r="C162" s="9"/>
      <c r="D162" s="10" t="s">
        <v>621</v>
      </c>
      <c r="E162" s="10"/>
      <c r="F162" s="10" t="s">
        <v>622</v>
      </c>
      <c r="G162" s="10"/>
      <c r="H162" s="9" t="s">
        <v>38</v>
      </c>
      <c r="I162" s="24">
        <v>6</v>
      </c>
      <c r="J162" s="24"/>
      <c r="K162" s="24">
        <v>447.49</v>
      </c>
      <c r="L162" s="25">
        <v>2684.94</v>
      </c>
      <c r="M162" s="21">
        <f>汇总表!$E$6</f>
        <v>0</v>
      </c>
      <c r="N162" s="22">
        <f t="shared" si="8"/>
        <v>447.49</v>
      </c>
      <c r="O162" s="23">
        <f t="shared" si="9"/>
        <v>2684.94</v>
      </c>
    </row>
    <row r="163" s="1" customFormat="1" ht="93" customHeight="1" spans="1:15">
      <c r="A163" s="8">
        <v>19</v>
      </c>
      <c r="B163" s="9" t="s">
        <v>882</v>
      </c>
      <c r="C163" s="9"/>
      <c r="D163" s="10" t="s">
        <v>624</v>
      </c>
      <c r="E163" s="10"/>
      <c r="F163" s="10" t="s">
        <v>625</v>
      </c>
      <c r="G163" s="10"/>
      <c r="H163" s="9" t="s">
        <v>38</v>
      </c>
      <c r="I163" s="24">
        <v>6</v>
      </c>
      <c r="J163" s="24"/>
      <c r="K163" s="24">
        <v>189.9</v>
      </c>
      <c r="L163" s="25">
        <v>1139.4</v>
      </c>
      <c r="M163" s="21">
        <f>汇总表!$E$6</f>
        <v>0</v>
      </c>
      <c r="N163" s="22">
        <f t="shared" si="8"/>
        <v>189.9</v>
      </c>
      <c r="O163" s="23">
        <f t="shared" si="9"/>
        <v>1139.4</v>
      </c>
    </row>
    <row r="164" s="1" customFormat="1" ht="93" customHeight="1" spans="1:15">
      <c r="A164" s="8">
        <v>20</v>
      </c>
      <c r="B164" s="9" t="s">
        <v>883</v>
      </c>
      <c r="C164" s="9"/>
      <c r="D164" s="10" t="s">
        <v>627</v>
      </c>
      <c r="E164" s="10"/>
      <c r="F164" s="10" t="s">
        <v>628</v>
      </c>
      <c r="G164" s="10"/>
      <c r="H164" s="9" t="s">
        <v>38</v>
      </c>
      <c r="I164" s="24">
        <v>16</v>
      </c>
      <c r="J164" s="24"/>
      <c r="K164" s="24">
        <v>949.78</v>
      </c>
      <c r="L164" s="25">
        <v>15196.48</v>
      </c>
      <c r="M164" s="21">
        <f>汇总表!$E$6</f>
        <v>0</v>
      </c>
      <c r="N164" s="22">
        <f t="shared" si="8"/>
        <v>949.78</v>
      </c>
      <c r="O164" s="23">
        <f t="shared" si="9"/>
        <v>15196.48</v>
      </c>
    </row>
    <row r="165" s="1" customFormat="1" ht="93" customHeight="1" spans="1:15">
      <c r="A165" s="8">
        <v>21</v>
      </c>
      <c r="B165" s="9" t="s">
        <v>884</v>
      </c>
      <c r="C165" s="9"/>
      <c r="D165" s="10" t="s">
        <v>630</v>
      </c>
      <c r="E165" s="10"/>
      <c r="F165" s="10" t="s">
        <v>631</v>
      </c>
      <c r="G165" s="10"/>
      <c r="H165" s="9" t="s">
        <v>38</v>
      </c>
      <c r="I165" s="24">
        <v>34</v>
      </c>
      <c r="J165" s="24"/>
      <c r="K165" s="24">
        <v>1890.22</v>
      </c>
      <c r="L165" s="25">
        <v>64267.48</v>
      </c>
      <c r="M165" s="21">
        <f>汇总表!$E$6</f>
        <v>0</v>
      </c>
      <c r="N165" s="22">
        <f t="shared" si="8"/>
        <v>1890.22</v>
      </c>
      <c r="O165" s="23">
        <f t="shared" si="9"/>
        <v>64267.48</v>
      </c>
    </row>
    <row r="166" s="1" customFormat="1" ht="93" customHeight="1" spans="1:15">
      <c r="A166" s="8">
        <v>22</v>
      </c>
      <c r="B166" s="9" t="s">
        <v>885</v>
      </c>
      <c r="C166" s="9"/>
      <c r="D166" s="10" t="s">
        <v>633</v>
      </c>
      <c r="E166" s="10"/>
      <c r="F166" s="10" t="s">
        <v>634</v>
      </c>
      <c r="G166" s="10"/>
      <c r="H166" s="9" t="s">
        <v>38</v>
      </c>
      <c r="I166" s="24">
        <v>4</v>
      </c>
      <c r="J166" s="24"/>
      <c r="K166" s="24">
        <v>2661.98</v>
      </c>
      <c r="L166" s="25">
        <v>10647.92</v>
      </c>
      <c r="M166" s="21">
        <f>汇总表!$E$6</f>
        <v>0</v>
      </c>
      <c r="N166" s="22">
        <f t="shared" si="8"/>
        <v>2661.98</v>
      </c>
      <c r="O166" s="23">
        <f t="shared" si="9"/>
        <v>10647.92</v>
      </c>
    </row>
    <row r="167" s="1" customFormat="1" ht="93" customHeight="1" spans="1:15">
      <c r="A167" s="8">
        <v>23</v>
      </c>
      <c r="B167" s="9" t="s">
        <v>886</v>
      </c>
      <c r="C167" s="9"/>
      <c r="D167" s="10" t="s">
        <v>636</v>
      </c>
      <c r="E167" s="10"/>
      <c r="F167" s="10" t="s">
        <v>637</v>
      </c>
      <c r="G167" s="10"/>
      <c r="H167" s="9" t="s">
        <v>38</v>
      </c>
      <c r="I167" s="24">
        <v>4</v>
      </c>
      <c r="J167" s="24"/>
      <c r="K167" s="24">
        <v>3381.25</v>
      </c>
      <c r="L167" s="25">
        <v>13525</v>
      </c>
      <c r="M167" s="21">
        <f>汇总表!$E$6</f>
        <v>0</v>
      </c>
      <c r="N167" s="22">
        <f t="shared" ref="N167:N189" si="10">ROUND((1-M167/100)*K167,2)</f>
        <v>3381.25</v>
      </c>
      <c r="O167" s="23">
        <f t="shared" ref="O167:O189" si="11">ROUND(N167*I167,2)</f>
        <v>13525</v>
      </c>
    </row>
    <row r="168" s="1" customFormat="1" ht="93" customHeight="1" spans="1:15">
      <c r="A168" s="8">
        <v>24</v>
      </c>
      <c r="B168" s="9" t="s">
        <v>887</v>
      </c>
      <c r="C168" s="9"/>
      <c r="D168" s="10" t="s">
        <v>639</v>
      </c>
      <c r="E168" s="10"/>
      <c r="F168" s="10" t="s">
        <v>640</v>
      </c>
      <c r="G168" s="10"/>
      <c r="H168" s="9" t="s">
        <v>38</v>
      </c>
      <c r="I168" s="24">
        <v>3</v>
      </c>
      <c r="J168" s="24"/>
      <c r="K168" s="24">
        <v>974.42</v>
      </c>
      <c r="L168" s="25">
        <v>2923.26</v>
      </c>
      <c r="M168" s="21">
        <f>汇总表!$E$6</f>
        <v>0</v>
      </c>
      <c r="N168" s="22">
        <f t="shared" si="10"/>
        <v>974.42</v>
      </c>
      <c r="O168" s="23">
        <f t="shared" si="11"/>
        <v>2923.26</v>
      </c>
    </row>
    <row r="169" s="1" customFormat="1" ht="70.5" customHeight="1" spans="1:15">
      <c r="A169" s="8">
        <v>25</v>
      </c>
      <c r="B169" s="9" t="s">
        <v>888</v>
      </c>
      <c r="C169" s="9"/>
      <c r="D169" s="10" t="s">
        <v>642</v>
      </c>
      <c r="E169" s="10"/>
      <c r="F169" s="10" t="s">
        <v>643</v>
      </c>
      <c r="G169" s="10"/>
      <c r="H169" s="9" t="s">
        <v>38</v>
      </c>
      <c r="I169" s="24">
        <v>1</v>
      </c>
      <c r="J169" s="24"/>
      <c r="K169" s="24">
        <v>1065.05</v>
      </c>
      <c r="L169" s="25">
        <v>1065.05</v>
      </c>
      <c r="M169" s="21">
        <f>汇总表!$E$6</f>
        <v>0</v>
      </c>
      <c r="N169" s="22">
        <f t="shared" si="10"/>
        <v>1065.05</v>
      </c>
      <c r="O169" s="23">
        <f t="shared" si="11"/>
        <v>1065.05</v>
      </c>
    </row>
    <row r="170" s="1" customFormat="1" ht="93" customHeight="1" spans="1:15">
      <c r="A170" s="8">
        <v>26</v>
      </c>
      <c r="B170" s="9" t="s">
        <v>889</v>
      </c>
      <c r="C170" s="9"/>
      <c r="D170" s="10" t="s">
        <v>645</v>
      </c>
      <c r="E170" s="10"/>
      <c r="F170" s="10" t="s">
        <v>631</v>
      </c>
      <c r="G170" s="10"/>
      <c r="H170" s="9" t="s">
        <v>38</v>
      </c>
      <c r="I170" s="24">
        <v>6</v>
      </c>
      <c r="J170" s="24"/>
      <c r="K170" s="24">
        <v>810.33</v>
      </c>
      <c r="L170" s="25">
        <v>4861.98</v>
      </c>
      <c r="M170" s="21">
        <f>汇总表!$E$6</f>
        <v>0</v>
      </c>
      <c r="N170" s="22">
        <f t="shared" si="10"/>
        <v>810.33</v>
      </c>
      <c r="O170" s="23">
        <f t="shared" si="11"/>
        <v>4861.98</v>
      </c>
    </row>
    <row r="171" s="1" customFormat="1" ht="81.75" customHeight="1" spans="1:15">
      <c r="A171" s="8">
        <v>27</v>
      </c>
      <c r="B171" s="9" t="s">
        <v>890</v>
      </c>
      <c r="C171" s="9"/>
      <c r="D171" s="10" t="s">
        <v>647</v>
      </c>
      <c r="E171" s="10"/>
      <c r="F171" s="10" t="s">
        <v>648</v>
      </c>
      <c r="G171" s="10"/>
      <c r="H171" s="9" t="s">
        <v>38</v>
      </c>
      <c r="I171" s="24">
        <v>2</v>
      </c>
      <c r="J171" s="24"/>
      <c r="K171" s="24">
        <v>308.75</v>
      </c>
      <c r="L171" s="25">
        <v>617.5</v>
      </c>
      <c r="M171" s="21">
        <f>汇总表!$E$6</f>
        <v>0</v>
      </c>
      <c r="N171" s="22">
        <f t="shared" si="10"/>
        <v>308.75</v>
      </c>
      <c r="O171" s="23">
        <f t="shared" si="11"/>
        <v>617.5</v>
      </c>
    </row>
    <row r="172" s="1" customFormat="1" ht="70.5" customHeight="1" spans="1:15">
      <c r="A172" s="8">
        <v>28</v>
      </c>
      <c r="B172" s="9" t="s">
        <v>891</v>
      </c>
      <c r="C172" s="9"/>
      <c r="D172" s="10" t="s">
        <v>650</v>
      </c>
      <c r="E172" s="10"/>
      <c r="F172" s="10" t="s">
        <v>651</v>
      </c>
      <c r="G172" s="10"/>
      <c r="H172" s="9" t="s">
        <v>525</v>
      </c>
      <c r="I172" s="24">
        <v>6</v>
      </c>
      <c r="J172" s="24"/>
      <c r="K172" s="24">
        <v>451.44</v>
      </c>
      <c r="L172" s="25">
        <v>2708.64</v>
      </c>
      <c r="M172" s="21">
        <f>汇总表!$E$6</f>
        <v>0</v>
      </c>
      <c r="N172" s="22">
        <f t="shared" si="10"/>
        <v>451.44</v>
      </c>
      <c r="O172" s="23">
        <f t="shared" si="11"/>
        <v>2708.64</v>
      </c>
    </row>
    <row r="173" s="1" customFormat="1" ht="70.5" customHeight="1" spans="1:15">
      <c r="A173" s="8">
        <v>29</v>
      </c>
      <c r="B173" s="9" t="s">
        <v>892</v>
      </c>
      <c r="C173" s="9"/>
      <c r="D173" s="10" t="s">
        <v>653</v>
      </c>
      <c r="E173" s="10"/>
      <c r="F173" s="10" t="s">
        <v>654</v>
      </c>
      <c r="G173" s="10"/>
      <c r="H173" s="9" t="s">
        <v>525</v>
      </c>
      <c r="I173" s="24">
        <v>6</v>
      </c>
      <c r="J173" s="24"/>
      <c r="K173" s="24">
        <v>1492.92</v>
      </c>
      <c r="L173" s="25">
        <v>8957.52</v>
      </c>
      <c r="M173" s="21">
        <f>汇总表!$E$6</f>
        <v>0</v>
      </c>
      <c r="N173" s="22">
        <f t="shared" si="10"/>
        <v>1492.92</v>
      </c>
      <c r="O173" s="23">
        <f t="shared" si="11"/>
        <v>8957.52</v>
      </c>
    </row>
    <row r="174" s="1" customFormat="1" ht="70.5" customHeight="1" spans="1:15">
      <c r="A174" s="8">
        <v>30</v>
      </c>
      <c r="B174" s="9" t="s">
        <v>893</v>
      </c>
      <c r="C174" s="9"/>
      <c r="D174" s="10" t="s">
        <v>656</v>
      </c>
      <c r="E174" s="10"/>
      <c r="F174" s="10" t="s">
        <v>657</v>
      </c>
      <c r="G174" s="10"/>
      <c r="H174" s="9" t="s">
        <v>525</v>
      </c>
      <c r="I174" s="24">
        <v>6</v>
      </c>
      <c r="J174" s="24"/>
      <c r="K174" s="24">
        <v>2490.62</v>
      </c>
      <c r="L174" s="25">
        <v>14943.72</v>
      </c>
      <c r="M174" s="21">
        <f>汇总表!$E$6</f>
        <v>0</v>
      </c>
      <c r="N174" s="22">
        <f t="shared" si="10"/>
        <v>2490.62</v>
      </c>
      <c r="O174" s="23">
        <f t="shared" si="11"/>
        <v>14943.72</v>
      </c>
    </row>
    <row r="175" s="1" customFormat="1" ht="70.5" customHeight="1" spans="1:15">
      <c r="A175" s="8">
        <v>31</v>
      </c>
      <c r="B175" s="9" t="s">
        <v>894</v>
      </c>
      <c r="C175" s="9"/>
      <c r="D175" s="10" t="s">
        <v>659</v>
      </c>
      <c r="E175" s="10"/>
      <c r="F175" s="10" t="s">
        <v>660</v>
      </c>
      <c r="G175" s="10"/>
      <c r="H175" s="9" t="s">
        <v>525</v>
      </c>
      <c r="I175" s="24">
        <v>3</v>
      </c>
      <c r="J175" s="24"/>
      <c r="K175" s="24">
        <v>352.37</v>
      </c>
      <c r="L175" s="25">
        <v>1057.11</v>
      </c>
      <c r="M175" s="21">
        <f>汇总表!$E$6</f>
        <v>0</v>
      </c>
      <c r="N175" s="22">
        <f t="shared" si="10"/>
        <v>352.37</v>
      </c>
      <c r="O175" s="23">
        <f t="shared" si="11"/>
        <v>1057.11</v>
      </c>
    </row>
    <row r="176" s="1" customFormat="1" ht="70.5" customHeight="1" spans="1:15">
      <c r="A176" s="8">
        <v>32</v>
      </c>
      <c r="B176" s="9" t="s">
        <v>895</v>
      </c>
      <c r="C176" s="9"/>
      <c r="D176" s="10" t="s">
        <v>662</v>
      </c>
      <c r="E176" s="10"/>
      <c r="F176" s="10" t="s">
        <v>663</v>
      </c>
      <c r="G176" s="10"/>
      <c r="H176" s="9" t="s">
        <v>525</v>
      </c>
      <c r="I176" s="24">
        <v>5</v>
      </c>
      <c r="J176" s="24"/>
      <c r="K176" s="24">
        <v>671.63</v>
      </c>
      <c r="L176" s="25">
        <v>3358.15</v>
      </c>
      <c r="M176" s="21">
        <f>汇总表!$E$6</f>
        <v>0</v>
      </c>
      <c r="N176" s="22">
        <f t="shared" si="10"/>
        <v>671.63</v>
      </c>
      <c r="O176" s="23">
        <f t="shared" si="11"/>
        <v>3358.15</v>
      </c>
    </row>
    <row r="177" s="1" customFormat="1" ht="48" customHeight="1" spans="1:15">
      <c r="A177" s="8">
        <v>33</v>
      </c>
      <c r="B177" s="9" t="s">
        <v>896</v>
      </c>
      <c r="C177" s="9"/>
      <c r="D177" s="10" t="s">
        <v>665</v>
      </c>
      <c r="E177" s="10"/>
      <c r="F177" s="10" t="s">
        <v>666</v>
      </c>
      <c r="G177" s="10"/>
      <c r="H177" s="9" t="s">
        <v>525</v>
      </c>
      <c r="I177" s="24">
        <v>2</v>
      </c>
      <c r="J177" s="24"/>
      <c r="K177" s="24">
        <v>80.87</v>
      </c>
      <c r="L177" s="25">
        <v>161.74</v>
      </c>
      <c r="M177" s="21">
        <f>汇总表!$E$6</f>
        <v>0</v>
      </c>
      <c r="N177" s="22">
        <f t="shared" si="10"/>
        <v>80.87</v>
      </c>
      <c r="O177" s="23">
        <f t="shared" si="11"/>
        <v>161.74</v>
      </c>
    </row>
    <row r="178" s="1" customFormat="1" ht="70.5" customHeight="1" spans="1:15">
      <c r="A178" s="8">
        <v>34</v>
      </c>
      <c r="B178" s="9" t="s">
        <v>897</v>
      </c>
      <c r="C178" s="9"/>
      <c r="D178" s="10" t="s">
        <v>668</v>
      </c>
      <c r="E178" s="10"/>
      <c r="F178" s="10" t="s">
        <v>669</v>
      </c>
      <c r="G178" s="10"/>
      <c r="H178" s="9" t="s">
        <v>670</v>
      </c>
      <c r="I178" s="24">
        <v>2</v>
      </c>
      <c r="J178" s="24"/>
      <c r="K178" s="24">
        <v>1343.13</v>
      </c>
      <c r="L178" s="25">
        <v>2686.26</v>
      </c>
      <c r="M178" s="21">
        <f>汇总表!$E$6</f>
        <v>0</v>
      </c>
      <c r="N178" s="22">
        <f t="shared" si="10"/>
        <v>1343.13</v>
      </c>
      <c r="O178" s="23">
        <f t="shared" si="11"/>
        <v>2686.26</v>
      </c>
    </row>
    <row r="179" s="1" customFormat="1" ht="70.5" customHeight="1" spans="1:15">
      <c r="A179" s="8">
        <v>35</v>
      </c>
      <c r="B179" s="9" t="s">
        <v>898</v>
      </c>
      <c r="C179" s="9"/>
      <c r="D179" s="10" t="s">
        <v>672</v>
      </c>
      <c r="E179" s="10"/>
      <c r="F179" s="10" t="s">
        <v>673</v>
      </c>
      <c r="G179" s="10"/>
      <c r="H179" s="9" t="s">
        <v>38</v>
      </c>
      <c r="I179" s="24">
        <v>12</v>
      </c>
      <c r="J179" s="24"/>
      <c r="K179" s="24">
        <v>591.59</v>
      </c>
      <c r="L179" s="25">
        <v>7099.08</v>
      </c>
      <c r="M179" s="21">
        <f>汇总表!$E$6</f>
        <v>0</v>
      </c>
      <c r="N179" s="22">
        <f t="shared" si="10"/>
        <v>591.59</v>
      </c>
      <c r="O179" s="23">
        <f t="shared" si="11"/>
        <v>7099.08</v>
      </c>
    </row>
    <row r="180" s="1" customFormat="1" ht="70.5" customHeight="1" spans="1:15">
      <c r="A180" s="8">
        <v>36</v>
      </c>
      <c r="B180" s="9" t="s">
        <v>899</v>
      </c>
      <c r="C180" s="9"/>
      <c r="D180" s="10" t="s">
        <v>675</v>
      </c>
      <c r="E180" s="10"/>
      <c r="F180" s="10" t="s">
        <v>676</v>
      </c>
      <c r="G180" s="10"/>
      <c r="H180" s="9" t="s">
        <v>67</v>
      </c>
      <c r="I180" s="24">
        <v>6</v>
      </c>
      <c r="J180" s="24"/>
      <c r="K180" s="24">
        <v>118.1</v>
      </c>
      <c r="L180" s="25">
        <v>708.6</v>
      </c>
      <c r="M180" s="21">
        <f>汇总表!$E$6</f>
        <v>0</v>
      </c>
      <c r="N180" s="22">
        <f t="shared" si="10"/>
        <v>118.1</v>
      </c>
      <c r="O180" s="23">
        <f t="shared" si="11"/>
        <v>708.6</v>
      </c>
    </row>
    <row r="181" s="1" customFormat="1" ht="70.5" customHeight="1" spans="1:15">
      <c r="A181" s="8">
        <v>37</v>
      </c>
      <c r="B181" s="9" t="s">
        <v>900</v>
      </c>
      <c r="C181" s="9"/>
      <c r="D181" s="10" t="s">
        <v>678</v>
      </c>
      <c r="E181" s="10"/>
      <c r="F181" s="10" t="s">
        <v>679</v>
      </c>
      <c r="G181" s="10"/>
      <c r="H181" s="9" t="s">
        <v>60</v>
      </c>
      <c r="I181" s="24">
        <v>6</v>
      </c>
      <c r="J181" s="24"/>
      <c r="K181" s="24">
        <v>529.4</v>
      </c>
      <c r="L181" s="25">
        <v>3176.4</v>
      </c>
      <c r="M181" s="21">
        <f>汇总表!$E$6</f>
        <v>0</v>
      </c>
      <c r="N181" s="22">
        <f t="shared" si="10"/>
        <v>529.4</v>
      </c>
      <c r="O181" s="23">
        <f t="shared" si="11"/>
        <v>3176.4</v>
      </c>
    </row>
    <row r="182" s="1" customFormat="1" ht="93" customHeight="1" spans="1:15">
      <c r="A182" s="8">
        <v>38</v>
      </c>
      <c r="B182" s="9" t="s">
        <v>901</v>
      </c>
      <c r="C182" s="9"/>
      <c r="D182" s="10" t="s">
        <v>681</v>
      </c>
      <c r="E182" s="10"/>
      <c r="F182" s="10" t="s">
        <v>682</v>
      </c>
      <c r="G182" s="10"/>
      <c r="H182" s="9" t="s">
        <v>67</v>
      </c>
      <c r="I182" s="24">
        <v>6</v>
      </c>
      <c r="J182" s="24"/>
      <c r="K182" s="24">
        <v>932.79</v>
      </c>
      <c r="L182" s="25">
        <v>5596.74</v>
      </c>
      <c r="M182" s="21">
        <f>汇总表!$E$6</f>
        <v>0</v>
      </c>
      <c r="N182" s="22">
        <f t="shared" si="10"/>
        <v>932.79</v>
      </c>
      <c r="O182" s="23">
        <f t="shared" si="11"/>
        <v>5596.74</v>
      </c>
    </row>
    <row r="183" s="1" customFormat="1" ht="70.5" customHeight="1" spans="1:15">
      <c r="A183" s="8">
        <v>39</v>
      </c>
      <c r="B183" s="9" t="s">
        <v>902</v>
      </c>
      <c r="C183" s="9"/>
      <c r="D183" s="10" t="s">
        <v>684</v>
      </c>
      <c r="E183" s="10"/>
      <c r="F183" s="10" t="s">
        <v>685</v>
      </c>
      <c r="G183" s="10"/>
      <c r="H183" s="9" t="s">
        <v>525</v>
      </c>
      <c r="I183" s="24">
        <v>3</v>
      </c>
      <c r="J183" s="24"/>
      <c r="K183" s="24">
        <v>2936.44</v>
      </c>
      <c r="L183" s="25">
        <v>8809.32</v>
      </c>
      <c r="M183" s="21">
        <f>汇总表!$E$6</f>
        <v>0</v>
      </c>
      <c r="N183" s="22">
        <f t="shared" si="10"/>
        <v>2936.44</v>
      </c>
      <c r="O183" s="23">
        <f t="shared" si="11"/>
        <v>8809.32</v>
      </c>
    </row>
    <row r="184" s="1" customFormat="1" ht="81.75" customHeight="1" spans="1:15">
      <c r="A184" s="8">
        <v>40</v>
      </c>
      <c r="B184" s="9" t="s">
        <v>903</v>
      </c>
      <c r="C184" s="9"/>
      <c r="D184" s="10" t="s">
        <v>687</v>
      </c>
      <c r="E184" s="10"/>
      <c r="F184" s="10" t="s">
        <v>904</v>
      </c>
      <c r="G184" s="10"/>
      <c r="H184" s="9" t="s">
        <v>67</v>
      </c>
      <c r="I184" s="24">
        <v>1</v>
      </c>
      <c r="J184" s="24"/>
      <c r="K184" s="24">
        <v>55506.96</v>
      </c>
      <c r="L184" s="25">
        <v>55506.96</v>
      </c>
      <c r="M184" s="21">
        <f>汇总表!$E$6</f>
        <v>0</v>
      </c>
      <c r="N184" s="22">
        <f t="shared" si="10"/>
        <v>55506.96</v>
      </c>
      <c r="O184" s="23">
        <f t="shared" si="11"/>
        <v>55506.96</v>
      </c>
    </row>
    <row r="185" s="1" customFormat="1" ht="171.75" customHeight="1" spans="1:15">
      <c r="A185" s="8">
        <v>41</v>
      </c>
      <c r="B185" s="9" t="s">
        <v>905</v>
      </c>
      <c r="C185" s="9"/>
      <c r="D185" s="10" t="s">
        <v>690</v>
      </c>
      <c r="E185" s="10"/>
      <c r="F185" s="10" t="s">
        <v>691</v>
      </c>
      <c r="G185" s="10"/>
      <c r="H185" s="9" t="s">
        <v>60</v>
      </c>
      <c r="I185" s="24">
        <v>1</v>
      </c>
      <c r="J185" s="24"/>
      <c r="K185" s="24">
        <v>82573.85</v>
      </c>
      <c r="L185" s="25">
        <v>82573.85</v>
      </c>
      <c r="M185" s="21">
        <f>汇总表!$E$6</f>
        <v>0</v>
      </c>
      <c r="N185" s="22">
        <f t="shared" si="10"/>
        <v>82573.85</v>
      </c>
      <c r="O185" s="23">
        <f t="shared" si="11"/>
        <v>82573.85</v>
      </c>
    </row>
    <row r="186" s="1" customFormat="1" ht="14.25" customHeight="1" spans="1:15">
      <c r="A186" s="8"/>
      <c r="B186" s="9"/>
      <c r="C186" s="9"/>
      <c r="D186" s="10" t="s">
        <v>692</v>
      </c>
      <c r="E186" s="10"/>
      <c r="F186" s="10"/>
      <c r="G186" s="10"/>
      <c r="H186" s="11"/>
      <c r="I186" s="11"/>
      <c r="J186" s="11"/>
      <c r="K186" s="11"/>
      <c r="L186" s="20"/>
      <c r="M186" s="21"/>
      <c r="N186" s="22"/>
      <c r="O186" s="23"/>
    </row>
    <row r="187" s="1" customFormat="1" ht="48" customHeight="1" spans="1:15">
      <c r="A187" s="8">
        <v>1</v>
      </c>
      <c r="B187" s="9" t="s">
        <v>906</v>
      </c>
      <c r="C187" s="9"/>
      <c r="D187" s="10" t="s">
        <v>907</v>
      </c>
      <c r="E187" s="10"/>
      <c r="F187" s="10" t="s">
        <v>695</v>
      </c>
      <c r="G187" s="10"/>
      <c r="H187" s="9" t="s">
        <v>60</v>
      </c>
      <c r="I187" s="24">
        <v>4</v>
      </c>
      <c r="J187" s="24"/>
      <c r="K187" s="24">
        <v>8340.83</v>
      </c>
      <c r="L187" s="25">
        <v>33363.32</v>
      </c>
      <c r="M187" s="21">
        <f>汇总表!$E$6</f>
        <v>0</v>
      </c>
      <c r="N187" s="22">
        <f t="shared" si="10"/>
        <v>8340.83</v>
      </c>
      <c r="O187" s="23">
        <f t="shared" si="11"/>
        <v>33363.32</v>
      </c>
    </row>
    <row r="188" s="1" customFormat="1" ht="48" customHeight="1" spans="1:15">
      <c r="A188" s="8">
        <v>2</v>
      </c>
      <c r="B188" s="9" t="s">
        <v>908</v>
      </c>
      <c r="C188" s="9"/>
      <c r="D188" s="10" t="s">
        <v>694</v>
      </c>
      <c r="E188" s="10"/>
      <c r="F188" s="10" t="s">
        <v>695</v>
      </c>
      <c r="G188" s="10"/>
      <c r="H188" s="9" t="s">
        <v>60</v>
      </c>
      <c r="I188" s="24">
        <v>1</v>
      </c>
      <c r="J188" s="24"/>
      <c r="K188" s="24">
        <v>7677.38</v>
      </c>
      <c r="L188" s="25">
        <v>7677.38</v>
      </c>
      <c r="M188" s="21">
        <f>汇总表!$E$6</f>
        <v>0</v>
      </c>
      <c r="N188" s="22">
        <f t="shared" si="10"/>
        <v>7677.38</v>
      </c>
      <c r="O188" s="23">
        <f t="shared" si="11"/>
        <v>7677.38</v>
      </c>
    </row>
    <row r="189" s="1" customFormat="1" ht="36.75" customHeight="1" spans="1:15">
      <c r="A189" s="8">
        <v>3</v>
      </c>
      <c r="B189" s="9" t="s">
        <v>909</v>
      </c>
      <c r="C189" s="9"/>
      <c r="D189" s="10" t="s">
        <v>697</v>
      </c>
      <c r="E189" s="10"/>
      <c r="F189" s="10" t="s">
        <v>698</v>
      </c>
      <c r="G189" s="10"/>
      <c r="H189" s="9" t="s">
        <v>60</v>
      </c>
      <c r="I189" s="24">
        <v>5</v>
      </c>
      <c r="J189" s="24"/>
      <c r="K189" s="24">
        <v>91.09</v>
      </c>
      <c r="L189" s="25">
        <v>455.45</v>
      </c>
      <c r="M189" s="21">
        <f>汇总表!$E$6</f>
        <v>0</v>
      </c>
      <c r="N189" s="22">
        <f t="shared" si="10"/>
        <v>91.09</v>
      </c>
      <c r="O189" s="23">
        <f t="shared" si="11"/>
        <v>455.45</v>
      </c>
    </row>
    <row r="190" s="1" customFormat="1" ht="14.25" customHeight="1" spans="1:15">
      <c r="A190" s="26" t="s">
        <v>203</v>
      </c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8">
        <f>SUM(L6:L189)</f>
        <v>1310836.25</v>
      </c>
      <c r="M190" s="29"/>
      <c r="N190" s="30"/>
      <c r="O190" s="31">
        <f>SUM(O6:O189)</f>
        <v>1310836.25</v>
      </c>
    </row>
  </sheetData>
  <sheetProtection password="CB1F" sheet="1" selectLockedCells="1" selectUnlockedCells="1" objects="1"/>
  <mergeCells count="746">
    <mergeCell ref="A1:M1"/>
    <mergeCell ref="A2:F2"/>
    <mergeCell ref="G2:I2"/>
    <mergeCell ref="J2:M2"/>
    <mergeCell ref="K3:L3"/>
    <mergeCell ref="M3:O3"/>
    <mergeCell ref="B5:C5"/>
    <mergeCell ref="D5:G5"/>
    <mergeCell ref="I5:J5"/>
    <mergeCell ref="B6:C6"/>
    <mergeCell ref="D6:E6"/>
    <mergeCell ref="F6:G6"/>
    <mergeCell ref="I6:J6"/>
    <mergeCell ref="B7:C7"/>
    <mergeCell ref="D7:E7"/>
    <mergeCell ref="F7:G7"/>
    <mergeCell ref="I7:J7"/>
    <mergeCell ref="B8:C8"/>
    <mergeCell ref="D8:E8"/>
    <mergeCell ref="F8:G8"/>
    <mergeCell ref="I8:J8"/>
    <mergeCell ref="B9:C9"/>
    <mergeCell ref="D9:E9"/>
    <mergeCell ref="F9:G9"/>
    <mergeCell ref="I9:J9"/>
    <mergeCell ref="B10:C10"/>
    <mergeCell ref="D10:E10"/>
    <mergeCell ref="F10:G10"/>
    <mergeCell ref="I10:J10"/>
    <mergeCell ref="B11:C11"/>
    <mergeCell ref="D11:E11"/>
    <mergeCell ref="F11:G11"/>
    <mergeCell ref="I11:J11"/>
    <mergeCell ref="B12:C12"/>
    <mergeCell ref="D12:E12"/>
    <mergeCell ref="F12:G12"/>
    <mergeCell ref="I12:J12"/>
    <mergeCell ref="B13:C13"/>
    <mergeCell ref="D13:E13"/>
    <mergeCell ref="F13:G13"/>
    <mergeCell ref="I13:J13"/>
    <mergeCell ref="B14:C14"/>
    <mergeCell ref="D14:E14"/>
    <mergeCell ref="F14:G14"/>
    <mergeCell ref="I14:J14"/>
    <mergeCell ref="B15:C15"/>
    <mergeCell ref="D15:E15"/>
    <mergeCell ref="F15:G15"/>
    <mergeCell ref="I15:J15"/>
    <mergeCell ref="B16:C16"/>
    <mergeCell ref="D16:E16"/>
    <mergeCell ref="F16:G16"/>
    <mergeCell ref="I16:J16"/>
    <mergeCell ref="B17:C17"/>
    <mergeCell ref="D17:E17"/>
    <mergeCell ref="F17:G17"/>
    <mergeCell ref="I17:J17"/>
    <mergeCell ref="B18:C18"/>
    <mergeCell ref="D18:E18"/>
    <mergeCell ref="F18:G18"/>
    <mergeCell ref="I18:J18"/>
    <mergeCell ref="B19:C19"/>
    <mergeCell ref="D19:E19"/>
    <mergeCell ref="F19:G19"/>
    <mergeCell ref="I19:J19"/>
    <mergeCell ref="B20:C20"/>
    <mergeCell ref="D20:E20"/>
    <mergeCell ref="F20:G20"/>
    <mergeCell ref="I20:J20"/>
    <mergeCell ref="B21:C21"/>
    <mergeCell ref="D21:E21"/>
    <mergeCell ref="F21:G21"/>
    <mergeCell ref="I21:J21"/>
    <mergeCell ref="B22:C22"/>
    <mergeCell ref="D22:E22"/>
    <mergeCell ref="F22:G22"/>
    <mergeCell ref="I22:J22"/>
    <mergeCell ref="B23:C23"/>
    <mergeCell ref="D23:E23"/>
    <mergeCell ref="F23:G23"/>
    <mergeCell ref="I23:J23"/>
    <mergeCell ref="B24:C24"/>
    <mergeCell ref="D24:E24"/>
    <mergeCell ref="F24:G24"/>
    <mergeCell ref="I24:J24"/>
    <mergeCell ref="B25:C25"/>
    <mergeCell ref="D25:E25"/>
    <mergeCell ref="F25:G25"/>
    <mergeCell ref="I25:J25"/>
    <mergeCell ref="B26:C26"/>
    <mergeCell ref="D26:E26"/>
    <mergeCell ref="F26:G26"/>
    <mergeCell ref="I26:J26"/>
    <mergeCell ref="B27:C27"/>
    <mergeCell ref="D27:E27"/>
    <mergeCell ref="F27:G27"/>
    <mergeCell ref="I27:J27"/>
    <mergeCell ref="B28:C28"/>
    <mergeCell ref="D28:E28"/>
    <mergeCell ref="F28:G28"/>
    <mergeCell ref="I28:J28"/>
    <mergeCell ref="B29:C29"/>
    <mergeCell ref="D29:E29"/>
    <mergeCell ref="F29:G29"/>
    <mergeCell ref="I29:J29"/>
    <mergeCell ref="B30:C30"/>
    <mergeCell ref="D30:E30"/>
    <mergeCell ref="F30:G30"/>
    <mergeCell ref="I30:J30"/>
    <mergeCell ref="B31:C31"/>
    <mergeCell ref="D31:E31"/>
    <mergeCell ref="F31:G31"/>
    <mergeCell ref="I31:J31"/>
    <mergeCell ref="B32:C32"/>
    <mergeCell ref="D32:E32"/>
    <mergeCell ref="F32:G32"/>
    <mergeCell ref="I32:J32"/>
    <mergeCell ref="B33:C33"/>
    <mergeCell ref="D33:E33"/>
    <mergeCell ref="F33:G33"/>
    <mergeCell ref="I33:J33"/>
    <mergeCell ref="B34:C34"/>
    <mergeCell ref="D34:E34"/>
    <mergeCell ref="F34:G34"/>
    <mergeCell ref="I34:J34"/>
    <mergeCell ref="B35:C35"/>
    <mergeCell ref="D35:E35"/>
    <mergeCell ref="F35:G35"/>
    <mergeCell ref="I35:J35"/>
    <mergeCell ref="B36:C36"/>
    <mergeCell ref="D36:E36"/>
    <mergeCell ref="F36:G36"/>
    <mergeCell ref="I36:J36"/>
    <mergeCell ref="B37:C37"/>
    <mergeCell ref="D37:E37"/>
    <mergeCell ref="F37:G37"/>
    <mergeCell ref="I37:J37"/>
    <mergeCell ref="B38:C38"/>
    <mergeCell ref="D38:E38"/>
    <mergeCell ref="F38:G38"/>
    <mergeCell ref="I38:J38"/>
    <mergeCell ref="B39:C39"/>
    <mergeCell ref="D39:E39"/>
    <mergeCell ref="F39:G39"/>
    <mergeCell ref="I39:J39"/>
    <mergeCell ref="B40:C40"/>
    <mergeCell ref="D40:E40"/>
    <mergeCell ref="F40:G40"/>
    <mergeCell ref="I40:J40"/>
    <mergeCell ref="B41:C41"/>
    <mergeCell ref="D41:E41"/>
    <mergeCell ref="F41:G41"/>
    <mergeCell ref="I41:J41"/>
    <mergeCell ref="B42:C42"/>
    <mergeCell ref="D42:E42"/>
    <mergeCell ref="F42:G42"/>
    <mergeCell ref="I42:J42"/>
    <mergeCell ref="B43:C43"/>
    <mergeCell ref="D43:E43"/>
    <mergeCell ref="F43:G43"/>
    <mergeCell ref="I43:J43"/>
    <mergeCell ref="B44:C44"/>
    <mergeCell ref="D44:E44"/>
    <mergeCell ref="F44:G44"/>
    <mergeCell ref="I44:J44"/>
    <mergeCell ref="B45:C45"/>
    <mergeCell ref="D45:E45"/>
    <mergeCell ref="F45:G45"/>
    <mergeCell ref="I45:J45"/>
    <mergeCell ref="B46:C46"/>
    <mergeCell ref="D46:E46"/>
    <mergeCell ref="F46:G46"/>
    <mergeCell ref="I46:J46"/>
    <mergeCell ref="B47:C47"/>
    <mergeCell ref="D47:E47"/>
    <mergeCell ref="F47:G47"/>
    <mergeCell ref="I47:J47"/>
    <mergeCell ref="B48:C48"/>
    <mergeCell ref="D48:E48"/>
    <mergeCell ref="F48:G48"/>
    <mergeCell ref="I48:J48"/>
    <mergeCell ref="B49:C49"/>
    <mergeCell ref="D49:E49"/>
    <mergeCell ref="F49:G49"/>
    <mergeCell ref="I49:J49"/>
    <mergeCell ref="B50:C50"/>
    <mergeCell ref="D50:E50"/>
    <mergeCell ref="F50:G50"/>
    <mergeCell ref="I50:J50"/>
    <mergeCell ref="B51:C51"/>
    <mergeCell ref="D51:E51"/>
    <mergeCell ref="F51:G51"/>
    <mergeCell ref="I51:J51"/>
    <mergeCell ref="B52:C52"/>
    <mergeCell ref="D52:E52"/>
    <mergeCell ref="F52:G52"/>
    <mergeCell ref="I52:J52"/>
    <mergeCell ref="B53:C53"/>
    <mergeCell ref="D53:E53"/>
    <mergeCell ref="F53:G53"/>
    <mergeCell ref="I53:J53"/>
    <mergeCell ref="B54:C54"/>
    <mergeCell ref="D54:E54"/>
    <mergeCell ref="F54:G54"/>
    <mergeCell ref="I54:J54"/>
    <mergeCell ref="B55:C55"/>
    <mergeCell ref="D55:E55"/>
    <mergeCell ref="F55:G55"/>
    <mergeCell ref="I55:J55"/>
    <mergeCell ref="B56:C56"/>
    <mergeCell ref="D56:E56"/>
    <mergeCell ref="F56:G56"/>
    <mergeCell ref="I56:J56"/>
    <mergeCell ref="B57:C57"/>
    <mergeCell ref="D57:E57"/>
    <mergeCell ref="F57:G57"/>
    <mergeCell ref="I57:J57"/>
    <mergeCell ref="B58:C58"/>
    <mergeCell ref="D58:E58"/>
    <mergeCell ref="F58:G58"/>
    <mergeCell ref="I58:J58"/>
    <mergeCell ref="B59:C59"/>
    <mergeCell ref="D59:E59"/>
    <mergeCell ref="F59:G59"/>
    <mergeCell ref="I59:J59"/>
    <mergeCell ref="B60:C60"/>
    <mergeCell ref="D60:E60"/>
    <mergeCell ref="F60:G60"/>
    <mergeCell ref="I60:J60"/>
    <mergeCell ref="B61:C61"/>
    <mergeCell ref="D61:E61"/>
    <mergeCell ref="F61:G61"/>
    <mergeCell ref="I61:J61"/>
    <mergeCell ref="B62:C62"/>
    <mergeCell ref="D62:E62"/>
    <mergeCell ref="F62:G62"/>
    <mergeCell ref="I62:J62"/>
    <mergeCell ref="B63:C63"/>
    <mergeCell ref="D63:E63"/>
    <mergeCell ref="F63:G63"/>
    <mergeCell ref="I63:J63"/>
    <mergeCell ref="B64:C64"/>
    <mergeCell ref="D64:E64"/>
    <mergeCell ref="F64:G64"/>
    <mergeCell ref="I64:J64"/>
    <mergeCell ref="B65:C65"/>
    <mergeCell ref="D65:E65"/>
    <mergeCell ref="F65:G65"/>
    <mergeCell ref="I65:J65"/>
    <mergeCell ref="B66:C66"/>
    <mergeCell ref="D66:E66"/>
    <mergeCell ref="F66:G66"/>
    <mergeCell ref="I66:J66"/>
    <mergeCell ref="B67:C67"/>
    <mergeCell ref="D67:G67"/>
    <mergeCell ref="I67:J67"/>
    <mergeCell ref="B68:C68"/>
    <mergeCell ref="D68:E68"/>
    <mergeCell ref="F68:G68"/>
    <mergeCell ref="I68:J68"/>
    <mergeCell ref="B69:C69"/>
    <mergeCell ref="D69:E69"/>
    <mergeCell ref="F69:G69"/>
    <mergeCell ref="I69:J69"/>
    <mergeCell ref="B70:C70"/>
    <mergeCell ref="D70:E70"/>
    <mergeCell ref="F70:G70"/>
    <mergeCell ref="I70:J70"/>
    <mergeCell ref="B71:C71"/>
    <mergeCell ref="D71:E71"/>
    <mergeCell ref="F71:G71"/>
    <mergeCell ref="I71:J71"/>
    <mergeCell ref="B72:C72"/>
    <mergeCell ref="D72:E72"/>
    <mergeCell ref="F72:G72"/>
    <mergeCell ref="I72:J72"/>
    <mergeCell ref="B73:C73"/>
    <mergeCell ref="D73:E73"/>
    <mergeCell ref="F73:G73"/>
    <mergeCell ref="I73:J73"/>
    <mergeCell ref="B74:C74"/>
    <mergeCell ref="D74:E74"/>
    <mergeCell ref="F74:G74"/>
    <mergeCell ref="I74:J74"/>
    <mergeCell ref="B75:C75"/>
    <mergeCell ref="D75:E75"/>
    <mergeCell ref="F75:G75"/>
    <mergeCell ref="I75:J75"/>
    <mergeCell ref="B76:C76"/>
    <mergeCell ref="D76:E76"/>
    <mergeCell ref="F76:G76"/>
    <mergeCell ref="I76:J76"/>
    <mergeCell ref="B77:C77"/>
    <mergeCell ref="D77:E77"/>
    <mergeCell ref="F77:G77"/>
    <mergeCell ref="I77:J77"/>
    <mergeCell ref="B78:C78"/>
    <mergeCell ref="D78:E78"/>
    <mergeCell ref="F78:G78"/>
    <mergeCell ref="I78:J78"/>
    <mergeCell ref="B79:C79"/>
    <mergeCell ref="D79:E79"/>
    <mergeCell ref="F79:G79"/>
    <mergeCell ref="I79:J79"/>
    <mergeCell ref="B80:C80"/>
    <mergeCell ref="D80:E80"/>
    <mergeCell ref="F80:G80"/>
    <mergeCell ref="I80:J80"/>
    <mergeCell ref="B81:C81"/>
    <mergeCell ref="D81:E81"/>
    <mergeCell ref="F81:G81"/>
    <mergeCell ref="I81:J81"/>
    <mergeCell ref="B82:C82"/>
    <mergeCell ref="D82:E82"/>
    <mergeCell ref="F82:G82"/>
    <mergeCell ref="I82:J82"/>
    <mergeCell ref="B83:C83"/>
    <mergeCell ref="D83:E83"/>
    <mergeCell ref="F83:G83"/>
    <mergeCell ref="I83:J83"/>
    <mergeCell ref="B84:C84"/>
    <mergeCell ref="D84:E84"/>
    <mergeCell ref="F84:G84"/>
    <mergeCell ref="I84:J84"/>
    <mergeCell ref="B85:C85"/>
    <mergeCell ref="D85:E85"/>
    <mergeCell ref="F85:G85"/>
    <mergeCell ref="I85:J85"/>
    <mergeCell ref="B86:C86"/>
    <mergeCell ref="D86:E86"/>
    <mergeCell ref="F86:G86"/>
    <mergeCell ref="I86:J86"/>
    <mergeCell ref="B87:C87"/>
    <mergeCell ref="D87:E87"/>
    <mergeCell ref="F87:G87"/>
    <mergeCell ref="I87:J87"/>
    <mergeCell ref="B88:C88"/>
    <mergeCell ref="D88:E88"/>
    <mergeCell ref="F88:G88"/>
    <mergeCell ref="I88:J88"/>
    <mergeCell ref="B89:C89"/>
    <mergeCell ref="D89:E89"/>
    <mergeCell ref="F89:G89"/>
    <mergeCell ref="I89:J89"/>
    <mergeCell ref="B90:C90"/>
    <mergeCell ref="D90:G90"/>
    <mergeCell ref="I90:J90"/>
    <mergeCell ref="B91:C91"/>
    <mergeCell ref="D91:E91"/>
    <mergeCell ref="F91:G91"/>
    <mergeCell ref="I91:J91"/>
    <mergeCell ref="B92:C92"/>
    <mergeCell ref="D92:E92"/>
    <mergeCell ref="F92:G92"/>
    <mergeCell ref="I92:J92"/>
    <mergeCell ref="B93:C93"/>
    <mergeCell ref="D93:E93"/>
    <mergeCell ref="F93:G93"/>
    <mergeCell ref="I93:J93"/>
    <mergeCell ref="B94:C94"/>
    <mergeCell ref="D94:E94"/>
    <mergeCell ref="F94:G94"/>
    <mergeCell ref="I94:J94"/>
    <mergeCell ref="B95:C95"/>
    <mergeCell ref="D95:E95"/>
    <mergeCell ref="F95:G95"/>
    <mergeCell ref="I95:J95"/>
    <mergeCell ref="B96:C96"/>
    <mergeCell ref="D96:E96"/>
    <mergeCell ref="F96:G96"/>
    <mergeCell ref="I96:J96"/>
    <mergeCell ref="B97:C97"/>
    <mergeCell ref="D97:G97"/>
    <mergeCell ref="I97:J97"/>
    <mergeCell ref="B98:C98"/>
    <mergeCell ref="D98:E98"/>
    <mergeCell ref="F98:G98"/>
    <mergeCell ref="I98:J98"/>
    <mergeCell ref="B99:C99"/>
    <mergeCell ref="D99:E99"/>
    <mergeCell ref="F99:G99"/>
    <mergeCell ref="I99:J99"/>
    <mergeCell ref="B100:C100"/>
    <mergeCell ref="D100:E100"/>
    <mergeCell ref="F100:G100"/>
    <mergeCell ref="I100:J100"/>
    <mergeCell ref="B101:C101"/>
    <mergeCell ref="D101:E101"/>
    <mergeCell ref="F101:G101"/>
    <mergeCell ref="I101:J101"/>
    <mergeCell ref="B102:C102"/>
    <mergeCell ref="D102:E102"/>
    <mergeCell ref="F102:G102"/>
    <mergeCell ref="I102:J102"/>
    <mergeCell ref="B103:C103"/>
    <mergeCell ref="D103:E103"/>
    <mergeCell ref="F103:G103"/>
    <mergeCell ref="I103:J103"/>
    <mergeCell ref="B104:C104"/>
    <mergeCell ref="D104:E104"/>
    <mergeCell ref="F104:G104"/>
    <mergeCell ref="I104:J104"/>
    <mergeCell ref="B105:C105"/>
    <mergeCell ref="D105:E105"/>
    <mergeCell ref="F105:G105"/>
    <mergeCell ref="I105:J105"/>
    <mergeCell ref="B106:C106"/>
    <mergeCell ref="D106:E106"/>
    <mergeCell ref="F106:G106"/>
    <mergeCell ref="I106:J106"/>
    <mergeCell ref="B107:C107"/>
    <mergeCell ref="D107:E107"/>
    <mergeCell ref="F107:G107"/>
    <mergeCell ref="I107:J107"/>
    <mergeCell ref="B108:C108"/>
    <mergeCell ref="D108:E108"/>
    <mergeCell ref="F108:G108"/>
    <mergeCell ref="I108:J108"/>
    <mergeCell ref="B109:C109"/>
    <mergeCell ref="D109:E109"/>
    <mergeCell ref="F109:G109"/>
    <mergeCell ref="I109:J109"/>
    <mergeCell ref="B110:C110"/>
    <mergeCell ref="D110:E110"/>
    <mergeCell ref="F110:G110"/>
    <mergeCell ref="I110:J110"/>
    <mergeCell ref="B111:C111"/>
    <mergeCell ref="D111:E111"/>
    <mergeCell ref="F111:G111"/>
    <mergeCell ref="I111:J111"/>
    <mergeCell ref="B112:C112"/>
    <mergeCell ref="D112:E112"/>
    <mergeCell ref="F112:G112"/>
    <mergeCell ref="I112:J112"/>
    <mergeCell ref="B113:C113"/>
    <mergeCell ref="D113:E113"/>
    <mergeCell ref="F113:G113"/>
    <mergeCell ref="I113:J113"/>
    <mergeCell ref="B114:C114"/>
    <mergeCell ref="D114:E114"/>
    <mergeCell ref="F114:G114"/>
    <mergeCell ref="I114:J114"/>
    <mergeCell ref="B115:C115"/>
    <mergeCell ref="D115:E115"/>
    <mergeCell ref="F115:G115"/>
    <mergeCell ref="I115:J115"/>
    <mergeCell ref="B116:C116"/>
    <mergeCell ref="D116:E116"/>
    <mergeCell ref="F116:G116"/>
    <mergeCell ref="I116:J116"/>
    <mergeCell ref="B117:C117"/>
    <mergeCell ref="D117:E117"/>
    <mergeCell ref="F117:G117"/>
    <mergeCell ref="I117:J117"/>
    <mergeCell ref="B118:C118"/>
    <mergeCell ref="D118:E118"/>
    <mergeCell ref="F118:G118"/>
    <mergeCell ref="I118:J118"/>
    <mergeCell ref="B119:C119"/>
    <mergeCell ref="D119:E119"/>
    <mergeCell ref="F119:G119"/>
    <mergeCell ref="I119:J119"/>
    <mergeCell ref="B120:C120"/>
    <mergeCell ref="D120:E120"/>
    <mergeCell ref="F120:G120"/>
    <mergeCell ref="I120:J120"/>
    <mergeCell ref="B121:C121"/>
    <mergeCell ref="D121:G121"/>
    <mergeCell ref="I121:J121"/>
    <mergeCell ref="B122:C122"/>
    <mergeCell ref="D122:E122"/>
    <mergeCell ref="F122:G122"/>
    <mergeCell ref="I122:J122"/>
    <mergeCell ref="B123:C123"/>
    <mergeCell ref="D123:E123"/>
    <mergeCell ref="F123:G123"/>
    <mergeCell ref="I123:J123"/>
    <mergeCell ref="B124:C124"/>
    <mergeCell ref="D124:E124"/>
    <mergeCell ref="F124:G124"/>
    <mergeCell ref="I124:J124"/>
    <mergeCell ref="B125:C125"/>
    <mergeCell ref="D125:E125"/>
    <mergeCell ref="F125:G125"/>
    <mergeCell ref="I125:J125"/>
    <mergeCell ref="B126:C126"/>
    <mergeCell ref="D126:E126"/>
    <mergeCell ref="F126:G126"/>
    <mergeCell ref="I126:J126"/>
    <mergeCell ref="B127:C127"/>
    <mergeCell ref="D127:E127"/>
    <mergeCell ref="F127:G127"/>
    <mergeCell ref="I127:J127"/>
    <mergeCell ref="B128:C128"/>
    <mergeCell ref="D128:E128"/>
    <mergeCell ref="F128:G128"/>
    <mergeCell ref="I128:J128"/>
    <mergeCell ref="B129:C129"/>
    <mergeCell ref="D129:E129"/>
    <mergeCell ref="F129:G129"/>
    <mergeCell ref="I129:J129"/>
    <mergeCell ref="B130:C130"/>
    <mergeCell ref="D130:E130"/>
    <mergeCell ref="F130:G130"/>
    <mergeCell ref="I130:J130"/>
    <mergeCell ref="B131:C131"/>
    <mergeCell ref="D131:E131"/>
    <mergeCell ref="F131:G131"/>
    <mergeCell ref="I131:J131"/>
    <mergeCell ref="B132:C132"/>
    <mergeCell ref="D132:E132"/>
    <mergeCell ref="F132:G132"/>
    <mergeCell ref="I132:J132"/>
    <mergeCell ref="B133:C133"/>
    <mergeCell ref="D133:E133"/>
    <mergeCell ref="F133:G133"/>
    <mergeCell ref="I133:J133"/>
    <mergeCell ref="B134:C134"/>
    <mergeCell ref="D134:E134"/>
    <mergeCell ref="F134:G134"/>
    <mergeCell ref="I134:J134"/>
    <mergeCell ref="B135:C135"/>
    <mergeCell ref="D135:E135"/>
    <mergeCell ref="F135:G135"/>
    <mergeCell ref="I135:J135"/>
    <mergeCell ref="B136:C136"/>
    <mergeCell ref="D136:E136"/>
    <mergeCell ref="F136:G136"/>
    <mergeCell ref="I136:J136"/>
    <mergeCell ref="B137:C137"/>
    <mergeCell ref="D137:E137"/>
    <mergeCell ref="F137:G137"/>
    <mergeCell ref="I137:J137"/>
    <mergeCell ref="B138:C138"/>
    <mergeCell ref="D138:E138"/>
    <mergeCell ref="F138:G138"/>
    <mergeCell ref="I138:J138"/>
    <mergeCell ref="B139:C139"/>
    <mergeCell ref="D139:E139"/>
    <mergeCell ref="F139:G139"/>
    <mergeCell ref="I139:J139"/>
    <mergeCell ref="B140:C140"/>
    <mergeCell ref="D140:E140"/>
    <mergeCell ref="F140:G140"/>
    <mergeCell ref="I140:J140"/>
    <mergeCell ref="B141:C141"/>
    <mergeCell ref="D141:E141"/>
    <mergeCell ref="F141:G141"/>
    <mergeCell ref="I141:J141"/>
    <mergeCell ref="B142:C142"/>
    <mergeCell ref="D142:E142"/>
    <mergeCell ref="F142:G142"/>
    <mergeCell ref="I142:J142"/>
    <mergeCell ref="B143:C143"/>
    <mergeCell ref="D143:E143"/>
    <mergeCell ref="F143:G143"/>
    <mergeCell ref="I143:J143"/>
    <mergeCell ref="B144:C144"/>
    <mergeCell ref="D144:G144"/>
    <mergeCell ref="I144:J144"/>
    <mergeCell ref="B145:C145"/>
    <mergeCell ref="D145:E145"/>
    <mergeCell ref="F145:G145"/>
    <mergeCell ref="I145:J145"/>
    <mergeCell ref="B146:C146"/>
    <mergeCell ref="D146:E146"/>
    <mergeCell ref="F146:G146"/>
    <mergeCell ref="I146:J146"/>
    <mergeCell ref="B147:C147"/>
    <mergeCell ref="D147:E147"/>
    <mergeCell ref="F147:G147"/>
    <mergeCell ref="I147:J147"/>
    <mergeCell ref="B148:C148"/>
    <mergeCell ref="D148:E148"/>
    <mergeCell ref="F148:G148"/>
    <mergeCell ref="I148:J148"/>
    <mergeCell ref="B149:C149"/>
    <mergeCell ref="D149:E149"/>
    <mergeCell ref="F149:G149"/>
    <mergeCell ref="I149:J149"/>
    <mergeCell ref="B150:C150"/>
    <mergeCell ref="D150:E150"/>
    <mergeCell ref="F150:G150"/>
    <mergeCell ref="I150:J150"/>
    <mergeCell ref="B151:C151"/>
    <mergeCell ref="D151:E151"/>
    <mergeCell ref="F151:G151"/>
    <mergeCell ref="I151:J151"/>
    <mergeCell ref="B152:C152"/>
    <mergeCell ref="D152:E152"/>
    <mergeCell ref="F152:G152"/>
    <mergeCell ref="I152:J152"/>
    <mergeCell ref="B153:C153"/>
    <mergeCell ref="D153:E153"/>
    <mergeCell ref="F153:G153"/>
    <mergeCell ref="I153:J153"/>
    <mergeCell ref="B154:C154"/>
    <mergeCell ref="D154:E154"/>
    <mergeCell ref="F154:G154"/>
    <mergeCell ref="I154:J154"/>
    <mergeCell ref="B155:C155"/>
    <mergeCell ref="D155:E155"/>
    <mergeCell ref="F155:G155"/>
    <mergeCell ref="I155:J155"/>
    <mergeCell ref="B156:C156"/>
    <mergeCell ref="D156:E156"/>
    <mergeCell ref="F156:G156"/>
    <mergeCell ref="I156:J156"/>
    <mergeCell ref="B157:C157"/>
    <mergeCell ref="D157:E157"/>
    <mergeCell ref="F157:G157"/>
    <mergeCell ref="I157:J157"/>
    <mergeCell ref="B158:C158"/>
    <mergeCell ref="D158:E158"/>
    <mergeCell ref="F158:G158"/>
    <mergeCell ref="I158:J158"/>
    <mergeCell ref="B159:C159"/>
    <mergeCell ref="D159:E159"/>
    <mergeCell ref="F159:G159"/>
    <mergeCell ref="I159:J159"/>
    <mergeCell ref="B160:C160"/>
    <mergeCell ref="D160:E160"/>
    <mergeCell ref="F160:G160"/>
    <mergeCell ref="I160:J160"/>
    <mergeCell ref="B161:C161"/>
    <mergeCell ref="D161:E161"/>
    <mergeCell ref="F161:G161"/>
    <mergeCell ref="I161:J161"/>
    <mergeCell ref="B162:C162"/>
    <mergeCell ref="D162:E162"/>
    <mergeCell ref="F162:G162"/>
    <mergeCell ref="I162:J162"/>
    <mergeCell ref="B163:C163"/>
    <mergeCell ref="D163:E163"/>
    <mergeCell ref="F163:G163"/>
    <mergeCell ref="I163:J163"/>
    <mergeCell ref="B164:C164"/>
    <mergeCell ref="D164:E164"/>
    <mergeCell ref="F164:G164"/>
    <mergeCell ref="I164:J164"/>
    <mergeCell ref="B165:C165"/>
    <mergeCell ref="D165:E165"/>
    <mergeCell ref="F165:G165"/>
    <mergeCell ref="I165:J165"/>
    <mergeCell ref="B166:C166"/>
    <mergeCell ref="D166:E166"/>
    <mergeCell ref="F166:G166"/>
    <mergeCell ref="I166:J166"/>
    <mergeCell ref="B167:C167"/>
    <mergeCell ref="D167:E167"/>
    <mergeCell ref="F167:G167"/>
    <mergeCell ref="I167:J167"/>
    <mergeCell ref="B168:C168"/>
    <mergeCell ref="D168:E168"/>
    <mergeCell ref="F168:G168"/>
    <mergeCell ref="I168:J168"/>
    <mergeCell ref="B169:C169"/>
    <mergeCell ref="D169:E169"/>
    <mergeCell ref="F169:G169"/>
    <mergeCell ref="I169:J169"/>
    <mergeCell ref="B170:C170"/>
    <mergeCell ref="D170:E170"/>
    <mergeCell ref="F170:G170"/>
    <mergeCell ref="I170:J170"/>
    <mergeCell ref="B171:C171"/>
    <mergeCell ref="D171:E171"/>
    <mergeCell ref="F171:G171"/>
    <mergeCell ref="I171:J171"/>
    <mergeCell ref="B172:C172"/>
    <mergeCell ref="D172:E172"/>
    <mergeCell ref="F172:G172"/>
    <mergeCell ref="I172:J172"/>
    <mergeCell ref="B173:C173"/>
    <mergeCell ref="D173:E173"/>
    <mergeCell ref="F173:G173"/>
    <mergeCell ref="I173:J173"/>
    <mergeCell ref="B174:C174"/>
    <mergeCell ref="D174:E174"/>
    <mergeCell ref="F174:G174"/>
    <mergeCell ref="I174:J174"/>
    <mergeCell ref="B175:C175"/>
    <mergeCell ref="D175:E175"/>
    <mergeCell ref="F175:G175"/>
    <mergeCell ref="I175:J175"/>
    <mergeCell ref="B176:C176"/>
    <mergeCell ref="D176:E176"/>
    <mergeCell ref="F176:G176"/>
    <mergeCell ref="I176:J176"/>
    <mergeCell ref="B177:C177"/>
    <mergeCell ref="D177:E177"/>
    <mergeCell ref="F177:G177"/>
    <mergeCell ref="I177:J177"/>
    <mergeCell ref="B178:C178"/>
    <mergeCell ref="D178:E178"/>
    <mergeCell ref="F178:G178"/>
    <mergeCell ref="I178:J178"/>
    <mergeCell ref="B179:C179"/>
    <mergeCell ref="D179:E179"/>
    <mergeCell ref="F179:G179"/>
    <mergeCell ref="I179:J179"/>
    <mergeCell ref="B180:C180"/>
    <mergeCell ref="D180:E180"/>
    <mergeCell ref="F180:G180"/>
    <mergeCell ref="I180:J180"/>
    <mergeCell ref="B181:C181"/>
    <mergeCell ref="D181:E181"/>
    <mergeCell ref="F181:G181"/>
    <mergeCell ref="I181:J181"/>
    <mergeCell ref="B182:C182"/>
    <mergeCell ref="D182:E182"/>
    <mergeCell ref="F182:G182"/>
    <mergeCell ref="I182:J182"/>
    <mergeCell ref="B183:C183"/>
    <mergeCell ref="D183:E183"/>
    <mergeCell ref="F183:G183"/>
    <mergeCell ref="I183:J183"/>
    <mergeCell ref="B184:C184"/>
    <mergeCell ref="D184:E184"/>
    <mergeCell ref="F184:G184"/>
    <mergeCell ref="I184:J184"/>
    <mergeCell ref="B185:C185"/>
    <mergeCell ref="D185:E185"/>
    <mergeCell ref="F185:G185"/>
    <mergeCell ref="I185:J185"/>
    <mergeCell ref="B186:C186"/>
    <mergeCell ref="D186:G186"/>
    <mergeCell ref="I186:J186"/>
    <mergeCell ref="B187:C187"/>
    <mergeCell ref="D187:E187"/>
    <mergeCell ref="F187:G187"/>
    <mergeCell ref="I187:J187"/>
    <mergeCell ref="B188:C188"/>
    <mergeCell ref="D188:E188"/>
    <mergeCell ref="F188:G188"/>
    <mergeCell ref="I188:J188"/>
    <mergeCell ref="B189:C189"/>
    <mergeCell ref="D189:E189"/>
    <mergeCell ref="F189:G189"/>
    <mergeCell ref="I189:J189"/>
    <mergeCell ref="A190:K190"/>
    <mergeCell ref="A3:A4"/>
    <mergeCell ref="H3:H4"/>
    <mergeCell ref="B3:C4"/>
    <mergeCell ref="D3:E4"/>
    <mergeCell ref="F3:G4"/>
    <mergeCell ref="I3:J4"/>
  </mergeCells>
  <pageMargins left="0.0388888888888889" right="0.0388888888888889" top="0.354166666666667" bottom="0.0784722222222222" header="0.5" footer="0.5"/>
  <pageSetup paperSize="9" scale="7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汇总表</vt:lpstr>
      <vt:lpstr>北区水配房消防工程</vt:lpstr>
      <vt:lpstr>南区水配房消防工程</vt:lpstr>
      <vt:lpstr>北区综合楼消防工程</vt:lpstr>
      <vt:lpstr>南区综合楼消防工程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张强</cp:lastModifiedBy>
  <dcterms:created xsi:type="dcterms:W3CDTF">2019-12-02T09:49:00Z</dcterms:created>
  <dcterms:modified xsi:type="dcterms:W3CDTF">2020-05-06T08:41:25Z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</Properties>
</file>