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140"/>
  </bookViews>
  <sheets>
    <sheet name="东区配置表" sheetId="26" r:id="rId1"/>
  </sheets>
  <definedNames>
    <definedName name="_xlnm._FilterDatabase" localSheetId="0" hidden="1">东区配置表!$A$6:$O$32</definedName>
  </definedNames>
  <calcPr calcId="144525"/>
</workbook>
</file>

<file path=xl/sharedStrings.xml><?xml version="1.0" encoding="utf-8"?>
<sst xmlns="http://schemas.openxmlformats.org/spreadsheetml/2006/main" count="50" uniqueCount="40">
  <si>
    <t>配置表（VRF）</t>
  </si>
  <si>
    <t>建筑</t>
  </si>
  <si>
    <t>楼层</t>
  </si>
  <si>
    <t>房间</t>
  </si>
  <si>
    <t>面积m2</t>
  </si>
  <si>
    <t>数量</t>
  </si>
  <si>
    <t>能力值 kw</t>
  </si>
  <si>
    <t>总能力值 kw</t>
  </si>
  <si>
    <t>单位能力值 W/m2</t>
  </si>
  <si>
    <t>能力值 kW</t>
  </si>
  <si>
    <t>配比</t>
  </si>
  <si>
    <t>备注</t>
  </si>
  <si>
    <t>制冷</t>
  </si>
  <si>
    <t>制热</t>
  </si>
  <si>
    <t>一层</t>
  </si>
  <si>
    <t>店铺14+走道兼餐饮</t>
  </si>
  <si>
    <t>店铺7</t>
  </si>
  <si>
    <t>店铺8</t>
  </si>
  <si>
    <t>店铺9</t>
  </si>
  <si>
    <t>店铺10</t>
  </si>
  <si>
    <t>走道兼餐饮</t>
  </si>
  <si>
    <t>店铺1</t>
  </si>
  <si>
    <t>店铺2</t>
  </si>
  <si>
    <t>店铺3</t>
  </si>
  <si>
    <t>店铺4</t>
  </si>
  <si>
    <t>店铺5</t>
  </si>
  <si>
    <t>店铺6</t>
  </si>
  <si>
    <t>店铺11</t>
  </si>
  <si>
    <t>店铺12</t>
  </si>
  <si>
    <t>店铺13</t>
  </si>
  <si>
    <t>服务台+店铺16</t>
  </si>
  <si>
    <t>店铺15</t>
  </si>
  <si>
    <t>店铺17+部分走廊</t>
  </si>
  <si>
    <t>店铺18+部分走廊</t>
  </si>
  <si>
    <t>店铺19+部分走廊</t>
  </si>
  <si>
    <t>负一层</t>
  </si>
  <si>
    <t>店铺18</t>
  </si>
  <si>
    <t>店铺19</t>
  </si>
  <si>
    <t>包厢</t>
  </si>
  <si>
    <t>新风机</t>
  </si>
</sst>
</file>

<file path=xl/styles.xml><?xml version="1.0" encoding="utf-8"?>
<styleSheet xmlns="http://schemas.openxmlformats.org/spreadsheetml/2006/main">
  <numFmts count="8">
    <numFmt numFmtId="176" formatCode="0_ "/>
    <numFmt numFmtId="177" formatCode="0.0_);[Red]\(0.0\)"/>
    <numFmt numFmtId="43" formatCode="_ * #,##0.00_ ;_ * \-#,##0.00_ ;_ * &quot;-&quot;??_ ;_ @_ "/>
    <numFmt numFmtId="178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9" formatCode="0.0_ "/>
  </numFmts>
  <fonts count="28">
    <font>
      <sz val="11"/>
      <color theme="1"/>
      <name val="宋体"/>
      <charset val="134"/>
      <scheme val="minor"/>
    </font>
    <font>
      <sz val="10"/>
      <name val="微软雅黑"/>
      <charset val="134"/>
    </font>
    <font>
      <u/>
      <sz val="14"/>
      <name val="微软雅黑"/>
      <charset val="134"/>
    </font>
    <font>
      <sz val="9"/>
      <name val="微软雅黑"/>
      <charset val="134"/>
    </font>
    <font>
      <sz val="11"/>
      <color theme="1"/>
      <name val="微软雅黑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Times New Roman"/>
      <charset val="134"/>
    </font>
    <font>
      <sz val="11"/>
      <name val="돋움"/>
      <charset val="129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5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1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/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6" borderId="8" applyNumberFormat="0" applyAlignment="0" applyProtection="0">
      <alignment vertical="center"/>
    </xf>
    <xf numFmtId="0" fontId="25" fillId="6" borderId="6" applyNumberFormat="0" applyAlignment="0" applyProtection="0">
      <alignment vertical="center"/>
    </xf>
    <xf numFmtId="0" fontId="23" fillId="20" borderId="12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6" fillId="0" borderId="0"/>
    <xf numFmtId="0" fontId="27" fillId="0" borderId="0"/>
    <xf numFmtId="0" fontId="20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Fill="1" applyAlignment="1">
      <alignment horizontal="center" vertical="center"/>
    </xf>
    <xf numFmtId="9" fontId="1" fillId="0" borderId="0" xfId="11" applyFont="1" applyFill="1" applyAlignment="1">
      <alignment horizontal="center" vertical="center"/>
    </xf>
    <xf numFmtId="0" fontId="2" fillId="0" borderId="1" xfId="51" applyFont="1" applyFill="1" applyBorder="1" applyAlignment="1">
      <alignment horizontal="center" vertical="center"/>
    </xf>
    <xf numFmtId="0" fontId="3" fillId="0" borderId="1" xfId="51" applyFont="1" applyFill="1" applyBorder="1" applyAlignment="1">
      <alignment horizontal="center" vertical="center"/>
    </xf>
    <xf numFmtId="178" fontId="3" fillId="0" borderId="1" xfId="51" applyNumberFormat="1" applyFont="1" applyFill="1" applyBorder="1" applyAlignment="1">
      <alignment horizontal="center" vertical="center"/>
    </xf>
    <xf numFmtId="177" fontId="3" fillId="0" borderId="1" xfId="51" applyNumberFormat="1" applyFont="1" applyFill="1" applyBorder="1" applyAlignment="1">
      <alignment horizontal="center" vertical="center"/>
    </xf>
    <xf numFmtId="0" fontId="1" fillId="0" borderId="1" xfId="5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8" fontId="1" fillId="0" borderId="1" xfId="52" applyNumberFormat="1" applyFont="1" applyFill="1" applyBorder="1" applyAlignment="1">
      <alignment horizontal="center" vertical="center"/>
    </xf>
    <xf numFmtId="177" fontId="1" fillId="0" borderId="1" xfId="52" applyNumberFormat="1" applyFont="1" applyFill="1" applyBorder="1" applyAlignment="1">
      <alignment horizontal="center" vertical="center"/>
    </xf>
    <xf numFmtId="179" fontId="1" fillId="0" borderId="1" xfId="52" applyNumberFormat="1" applyFont="1" applyFill="1" applyBorder="1" applyAlignment="1">
      <alignment horizontal="center" vertical="center"/>
    </xf>
    <xf numFmtId="0" fontId="1" fillId="0" borderId="1" xfId="51" applyNumberFormat="1" applyFont="1" applyFill="1" applyBorder="1" applyAlignment="1">
      <alignment horizontal="center" vertical="center"/>
    </xf>
    <xf numFmtId="0" fontId="1" fillId="0" borderId="2" xfId="51" applyFont="1" applyFill="1" applyBorder="1" applyAlignment="1">
      <alignment horizontal="center" vertical="center"/>
    </xf>
    <xf numFmtId="177" fontId="1" fillId="0" borderId="2" xfId="52" applyNumberFormat="1" applyFont="1" applyFill="1" applyBorder="1" applyAlignment="1">
      <alignment horizontal="center" vertical="center"/>
    </xf>
    <xf numFmtId="179" fontId="1" fillId="0" borderId="2" xfId="52" applyNumberFormat="1" applyFont="1" applyFill="1" applyBorder="1" applyAlignment="1">
      <alignment horizontal="center" vertical="center"/>
    </xf>
    <xf numFmtId="0" fontId="1" fillId="0" borderId="2" xfId="51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3" fillId="0" borderId="1" xfId="51" applyFont="1" applyFill="1" applyBorder="1" applyAlignment="1">
      <alignment horizontal="center" vertical="center" wrapText="1"/>
    </xf>
    <xf numFmtId="9" fontId="3" fillId="0" borderId="1" xfId="11" applyFont="1" applyFill="1" applyBorder="1" applyAlignment="1">
      <alignment horizontal="center" vertical="center"/>
    </xf>
    <xf numFmtId="176" fontId="3" fillId="0" borderId="1" xfId="51" applyNumberFormat="1" applyFont="1" applyFill="1" applyBorder="1" applyAlignment="1">
      <alignment horizontal="center" vertical="center"/>
    </xf>
    <xf numFmtId="179" fontId="3" fillId="0" borderId="1" xfId="51" applyNumberFormat="1" applyFont="1" applyFill="1" applyBorder="1" applyAlignment="1">
      <alignment horizontal="center" vertical="center"/>
    </xf>
    <xf numFmtId="176" fontId="1" fillId="0" borderId="1" xfId="51" applyNumberFormat="1" applyFont="1" applyFill="1" applyBorder="1" applyAlignment="1">
      <alignment horizontal="center" vertical="center"/>
    </xf>
    <xf numFmtId="0" fontId="3" fillId="0" borderId="2" xfId="51" applyFont="1" applyFill="1" applyBorder="1" applyAlignment="1">
      <alignment horizontal="center" vertical="center"/>
    </xf>
    <xf numFmtId="9" fontId="3" fillId="0" borderId="2" xfId="11" applyFont="1" applyFill="1" applyBorder="1" applyAlignment="1">
      <alignment horizontal="center" vertical="center"/>
    </xf>
    <xf numFmtId="0" fontId="3" fillId="0" borderId="4" xfId="51" applyFont="1" applyFill="1" applyBorder="1" applyAlignment="1">
      <alignment horizontal="center" vertical="center"/>
    </xf>
    <xf numFmtId="9" fontId="3" fillId="0" borderId="4" xfId="11" applyFont="1" applyFill="1" applyBorder="1" applyAlignment="1">
      <alignment horizontal="center" vertical="center"/>
    </xf>
    <xf numFmtId="176" fontId="1" fillId="0" borderId="2" xfId="51" applyNumberFormat="1" applyFont="1" applyFill="1" applyBorder="1" applyAlignment="1">
      <alignment horizontal="center" vertical="center"/>
    </xf>
    <xf numFmtId="0" fontId="3" fillId="0" borderId="5" xfId="51" applyFont="1" applyFill="1" applyBorder="1" applyAlignment="1">
      <alignment horizontal="center" vertical="center"/>
    </xf>
    <xf numFmtId="9" fontId="3" fillId="0" borderId="5" xfId="1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표준_Multi V PLUSⅡ(outdoor)spec sheet(071130)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_Sheet1" xfId="51"/>
    <cellStyle name="常规_Sheet1_2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pageSetUpPr fitToPage="1"/>
  </sheetPr>
  <dimension ref="A2:O32"/>
  <sheetViews>
    <sheetView tabSelected="1" workbookViewId="0">
      <selection activeCell="Q7" sqref="Q7:Q8"/>
    </sheetView>
  </sheetViews>
  <sheetFormatPr defaultColWidth="9" defaultRowHeight="14.5"/>
  <cols>
    <col min="1" max="1" width="8" style="1" customWidth="1"/>
    <col min="2" max="2" width="21.8909090909091" style="1" customWidth="1"/>
    <col min="3" max="3" width="10.7818181818182" style="2" customWidth="1"/>
    <col min="4" max="4" width="4.44545454545455" style="1" customWidth="1"/>
    <col min="5" max="5" width="8.44545454545455" style="3" customWidth="1"/>
    <col min="6" max="6" width="7.66363636363636" style="1" customWidth="1"/>
    <col min="7" max="7" width="8.44545454545455" style="1" customWidth="1"/>
    <col min="8" max="8" width="8.78181818181818" style="1" customWidth="1"/>
    <col min="9" max="9" width="9.33636363636364" style="4" customWidth="1"/>
    <col min="10" max="10" width="9.33636363636364" style="1" customWidth="1"/>
    <col min="11" max="11" width="4.44545454545455" style="1" customWidth="1"/>
    <col min="12" max="12" width="6.81818181818182" style="5" customWidth="1"/>
    <col min="13" max="13" width="6.81818181818182" style="1" customWidth="1"/>
    <col min="14" max="14" width="6.81818181818182" style="6" customWidth="1"/>
    <col min="15" max="15" width="6.81818181818182" style="1" customWidth="1"/>
    <col min="16" max="16384" width="9" style="1"/>
  </cols>
  <sheetData>
    <row r="2" ht="14" spans="1:15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ht="14" spans="1:1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14" spans="1:15">
      <c r="A4" s="8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ht="14" spans="1:15">
      <c r="A5" s="8" t="s">
        <v>2</v>
      </c>
      <c r="B5" s="8" t="s">
        <v>3</v>
      </c>
      <c r="C5" s="9" t="s">
        <v>4</v>
      </c>
      <c r="D5" s="8" t="s">
        <v>5</v>
      </c>
      <c r="E5" s="8" t="s">
        <v>6</v>
      </c>
      <c r="F5" s="8"/>
      <c r="G5" s="8" t="s">
        <v>7</v>
      </c>
      <c r="H5" s="8"/>
      <c r="I5" s="8" t="s">
        <v>8</v>
      </c>
      <c r="J5" s="8"/>
      <c r="K5" s="29" t="s">
        <v>5</v>
      </c>
      <c r="L5" s="8" t="s">
        <v>9</v>
      </c>
      <c r="M5" s="8"/>
      <c r="N5" s="30" t="s">
        <v>10</v>
      </c>
      <c r="O5" s="8" t="s">
        <v>11</v>
      </c>
    </row>
    <row r="6" ht="14" spans="1:15">
      <c r="A6" s="8"/>
      <c r="B6" s="8"/>
      <c r="C6" s="9"/>
      <c r="D6" s="8"/>
      <c r="E6" s="10" t="s">
        <v>12</v>
      </c>
      <c r="F6" s="8" t="s">
        <v>13</v>
      </c>
      <c r="G6" s="8" t="s">
        <v>12</v>
      </c>
      <c r="H6" s="8" t="s">
        <v>13</v>
      </c>
      <c r="I6" s="31" t="s">
        <v>12</v>
      </c>
      <c r="J6" s="8" t="s">
        <v>13</v>
      </c>
      <c r="K6" s="8"/>
      <c r="L6" s="32" t="s">
        <v>12</v>
      </c>
      <c r="M6" s="8" t="s">
        <v>13</v>
      </c>
      <c r="N6" s="30"/>
      <c r="O6" s="8"/>
    </row>
    <row r="7" ht="16.5" spans="1:15">
      <c r="A7" s="11" t="s">
        <v>14</v>
      </c>
      <c r="B7" s="12" t="s">
        <v>15</v>
      </c>
      <c r="C7" s="13">
        <v>277.5</v>
      </c>
      <c r="D7" s="11">
        <v>6</v>
      </c>
      <c r="E7" s="14">
        <v>12.5</v>
      </c>
      <c r="F7" s="15">
        <v>14</v>
      </c>
      <c r="G7" s="16">
        <f t="shared" ref="G7" si="0">E7*D7</f>
        <v>75</v>
      </c>
      <c r="H7" s="16">
        <f t="shared" ref="H7" si="1">F7*D7</f>
        <v>84</v>
      </c>
      <c r="I7" s="33">
        <f t="shared" ref="I7" si="2">G7*1000/C7</f>
        <v>270.27027027027</v>
      </c>
      <c r="J7" s="33">
        <f t="shared" ref="J7" si="3">H7*1000/C7</f>
        <v>302.702702702703</v>
      </c>
      <c r="K7" s="8">
        <v>1</v>
      </c>
      <c r="L7" s="34">
        <v>164.8</v>
      </c>
      <c r="M7" s="34">
        <v>183</v>
      </c>
      <c r="N7" s="35">
        <f>SUM(G7:G18)/L7</f>
        <v>1.04915048543689</v>
      </c>
      <c r="O7" s="34"/>
    </row>
    <row r="8" ht="16.5" spans="1:15">
      <c r="A8" s="11"/>
      <c r="B8" s="12" t="s">
        <v>16</v>
      </c>
      <c r="C8" s="13">
        <v>32.5</v>
      </c>
      <c r="D8" s="11">
        <v>2</v>
      </c>
      <c r="E8" s="14">
        <v>4</v>
      </c>
      <c r="F8" s="15">
        <v>4.5</v>
      </c>
      <c r="G8" s="16">
        <f t="shared" ref="G8" si="4">E8*D8</f>
        <v>8</v>
      </c>
      <c r="H8" s="16">
        <f t="shared" ref="H8" si="5">F8*D8</f>
        <v>9</v>
      </c>
      <c r="I8" s="33">
        <f t="shared" ref="I8" si="6">G8*1000/C8</f>
        <v>246.153846153846</v>
      </c>
      <c r="J8" s="33">
        <f t="shared" ref="J8" si="7">H8*1000/C8</f>
        <v>276.923076923077</v>
      </c>
      <c r="K8" s="8"/>
      <c r="L8" s="36"/>
      <c r="M8" s="36"/>
      <c r="N8" s="37"/>
      <c r="O8" s="36"/>
    </row>
    <row r="9" ht="16.5" spans="1:15">
      <c r="A9" s="11"/>
      <c r="B9" s="12" t="s">
        <v>17</v>
      </c>
      <c r="C9" s="13">
        <v>32.5</v>
      </c>
      <c r="D9" s="11">
        <v>2</v>
      </c>
      <c r="E9" s="14">
        <v>4.5</v>
      </c>
      <c r="F9" s="15">
        <v>5</v>
      </c>
      <c r="G9" s="16">
        <f t="shared" ref="G9" si="8">E9*D9</f>
        <v>9</v>
      </c>
      <c r="H9" s="16">
        <f t="shared" ref="H9" si="9">F9*D9</f>
        <v>10</v>
      </c>
      <c r="I9" s="33">
        <f t="shared" ref="I9" si="10">G9*1000/C9</f>
        <v>276.923076923077</v>
      </c>
      <c r="J9" s="33">
        <f t="shared" ref="J9" si="11">H9*1000/C9</f>
        <v>307.692307692308</v>
      </c>
      <c r="K9" s="8"/>
      <c r="L9" s="36"/>
      <c r="M9" s="36"/>
      <c r="N9" s="37"/>
      <c r="O9" s="36"/>
    </row>
    <row r="10" ht="16.5" spans="1:15">
      <c r="A10" s="11"/>
      <c r="B10" s="12" t="s">
        <v>18</v>
      </c>
      <c r="C10" s="13">
        <v>27.81</v>
      </c>
      <c r="D10" s="11">
        <v>2</v>
      </c>
      <c r="E10" s="14">
        <v>3.6</v>
      </c>
      <c r="F10" s="15">
        <v>4</v>
      </c>
      <c r="G10" s="16">
        <f t="shared" ref="G10" si="12">E10*D10</f>
        <v>7.2</v>
      </c>
      <c r="H10" s="16">
        <f t="shared" ref="H10" si="13">F10*D10</f>
        <v>8</v>
      </c>
      <c r="I10" s="33">
        <f t="shared" ref="I10" si="14">G10*1000/C10</f>
        <v>258.899676375405</v>
      </c>
      <c r="J10" s="33">
        <f t="shared" ref="J10" si="15">H10*1000/C10</f>
        <v>287.666307083783</v>
      </c>
      <c r="K10" s="8"/>
      <c r="L10" s="36"/>
      <c r="M10" s="36"/>
      <c r="N10" s="37"/>
      <c r="O10" s="36"/>
    </row>
    <row r="11" ht="16.5" spans="1:15">
      <c r="A11" s="11"/>
      <c r="B11" s="12" t="s">
        <v>19</v>
      </c>
      <c r="C11" s="13">
        <v>27.81</v>
      </c>
      <c r="D11" s="11">
        <v>2</v>
      </c>
      <c r="E11" s="14">
        <v>3.6</v>
      </c>
      <c r="F11" s="15">
        <v>4</v>
      </c>
      <c r="G11" s="16">
        <f t="shared" ref="G11:G14" si="16">E11*D11</f>
        <v>7.2</v>
      </c>
      <c r="H11" s="16">
        <f t="shared" ref="H11:H14" si="17">F11*D11</f>
        <v>8</v>
      </c>
      <c r="I11" s="33">
        <f t="shared" ref="I11:I12" si="18">G11*1000/C11</f>
        <v>258.899676375405</v>
      </c>
      <c r="J11" s="33">
        <f t="shared" ref="J11:J12" si="19">H11*1000/C11</f>
        <v>287.666307083783</v>
      </c>
      <c r="K11" s="8"/>
      <c r="L11" s="36"/>
      <c r="M11" s="36"/>
      <c r="N11" s="37"/>
      <c r="O11" s="36"/>
    </row>
    <row r="12" ht="16.5" spans="1:15">
      <c r="A12" s="11"/>
      <c r="B12" s="12" t="s">
        <v>20</v>
      </c>
      <c r="C12" s="13">
        <v>174</v>
      </c>
      <c r="D12" s="17">
        <v>4</v>
      </c>
      <c r="E12" s="18">
        <v>10.6</v>
      </c>
      <c r="F12" s="19">
        <v>15.9</v>
      </c>
      <c r="G12" s="20">
        <f t="shared" si="16"/>
        <v>42.4</v>
      </c>
      <c r="H12" s="20">
        <f t="shared" si="17"/>
        <v>63.6</v>
      </c>
      <c r="I12" s="33">
        <f t="shared" si="18"/>
        <v>243.67816091954</v>
      </c>
      <c r="J12" s="33">
        <f t="shared" si="19"/>
        <v>365.51724137931</v>
      </c>
      <c r="K12" s="8"/>
      <c r="L12" s="36"/>
      <c r="M12" s="36"/>
      <c r="N12" s="37"/>
      <c r="O12" s="36"/>
    </row>
    <row r="13" ht="16.5" spans="1:15">
      <c r="A13" s="11"/>
      <c r="B13" s="12" t="s">
        <v>21</v>
      </c>
      <c r="C13" s="13">
        <v>18</v>
      </c>
      <c r="D13" s="11">
        <v>1</v>
      </c>
      <c r="E13" s="14">
        <v>4.5</v>
      </c>
      <c r="F13" s="15">
        <v>5</v>
      </c>
      <c r="G13" s="16">
        <f t="shared" si="16"/>
        <v>4.5</v>
      </c>
      <c r="H13" s="16">
        <f t="shared" si="17"/>
        <v>5</v>
      </c>
      <c r="I13" s="33">
        <f t="shared" ref="I13:I14" si="20">G13*1000/C13</f>
        <v>250</v>
      </c>
      <c r="J13" s="33">
        <f t="shared" ref="J13:J14" si="21">H13*1000/C13</f>
        <v>277.777777777778</v>
      </c>
      <c r="K13" s="8"/>
      <c r="L13" s="36"/>
      <c r="M13" s="36"/>
      <c r="N13" s="37"/>
      <c r="O13" s="36"/>
    </row>
    <row r="14" ht="16.5" spans="1:15">
      <c r="A14" s="11"/>
      <c r="B14" s="12" t="s">
        <v>22</v>
      </c>
      <c r="C14" s="13">
        <v>17</v>
      </c>
      <c r="D14" s="11">
        <v>1</v>
      </c>
      <c r="E14" s="14">
        <v>4</v>
      </c>
      <c r="F14" s="15">
        <v>4.5</v>
      </c>
      <c r="G14" s="16">
        <f t="shared" si="16"/>
        <v>4</v>
      </c>
      <c r="H14" s="16">
        <f t="shared" si="17"/>
        <v>4.5</v>
      </c>
      <c r="I14" s="33">
        <f t="shared" si="20"/>
        <v>235.294117647059</v>
      </c>
      <c r="J14" s="33">
        <f t="shared" si="21"/>
        <v>264.705882352941</v>
      </c>
      <c r="K14" s="8"/>
      <c r="L14" s="36"/>
      <c r="M14" s="36"/>
      <c r="N14" s="37"/>
      <c r="O14" s="36"/>
    </row>
    <row r="15" ht="16.5" spans="1:15">
      <c r="A15" s="11"/>
      <c r="B15" s="12" t="s">
        <v>23</v>
      </c>
      <c r="C15" s="13">
        <v>17</v>
      </c>
      <c r="D15" s="11">
        <v>1</v>
      </c>
      <c r="E15" s="14">
        <v>4</v>
      </c>
      <c r="F15" s="15">
        <v>4.5</v>
      </c>
      <c r="G15" s="16">
        <f t="shared" ref="G15:G19" si="22">E15*D15</f>
        <v>4</v>
      </c>
      <c r="H15" s="16">
        <f t="shared" ref="H15:H19" si="23">F15*D15</f>
        <v>4.5</v>
      </c>
      <c r="I15" s="33">
        <f t="shared" ref="I15:I19" si="24">G15*1000/C15</f>
        <v>235.294117647059</v>
      </c>
      <c r="J15" s="33">
        <f t="shared" ref="J15:J19" si="25">H15*1000/C15</f>
        <v>264.705882352941</v>
      </c>
      <c r="K15" s="8"/>
      <c r="L15" s="36"/>
      <c r="M15" s="36"/>
      <c r="N15" s="37"/>
      <c r="O15" s="36"/>
    </row>
    <row r="16" ht="16.5" spans="1:15">
      <c r="A16" s="11"/>
      <c r="B16" s="12" t="s">
        <v>24</v>
      </c>
      <c r="C16" s="13">
        <v>17</v>
      </c>
      <c r="D16" s="11">
        <v>1</v>
      </c>
      <c r="E16" s="14">
        <v>4</v>
      </c>
      <c r="F16" s="15">
        <v>4.5</v>
      </c>
      <c r="G16" s="16">
        <f t="shared" si="22"/>
        <v>4</v>
      </c>
      <c r="H16" s="16">
        <f t="shared" si="23"/>
        <v>4.5</v>
      </c>
      <c r="I16" s="33">
        <f t="shared" si="24"/>
        <v>235.294117647059</v>
      </c>
      <c r="J16" s="33">
        <f t="shared" si="25"/>
        <v>264.705882352941</v>
      </c>
      <c r="K16" s="8"/>
      <c r="L16" s="36"/>
      <c r="M16" s="36"/>
      <c r="N16" s="37"/>
      <c r="O16" s="36"/>
    </row>
    <row r="17" ht="16.5" spans="1:15">
      <c r="A17" s="11"/>
      <c r="B17" s="12" t="s">
        <v>25</v>
      </c>
      <c r="C17" s="13">
        <v>17</v>
      </c>
      <c r="D17" s="11">
        <v>1</v>
      </c>
      <c r="E17" s="14">
        <v>4</v>
      </c>
      <c r="F17" s="15">
        <v>4.5</v>
      </c>
      <c r="G17" s="16">
        <f t="shared" si="22"/>
        <v>4</v>
      </c>
      <c r="H17" s="16">
        <f t="shared" si="23"/>
        <v>4.5</v>
      </c>
      <c r="I17" s="33">
        <f t="shared" si="24"/>
        <v>235.294117647059</v>
      </c>
      <c r="J17" s="33">
        <f t="shared" si="25"/>
        <v>264.705882352941</v>
      </c>
      <c r="K17" s="8"/>
      <c r="L17" s="36"/>
      <c r="M17" s="36"/>
      <c r="N17" s="37"/>
      <c r="O17" s="36"/>
    </row>
    <row r="18" ht="16.5" spans="1:15">
      <c r="A18" s="11"/>
      <c r="B18" s="12" t="s">
        <v>26</v>
      </c>
      <c r="C18" s="13">
        <v>14.5</v>
      </c>
      <c r="D18" s="11">
        <v>1</v>
      </c>
      <c r="E18" s="14">
        <v>3.6</v>
      </c>
      <c r="F18" s="15">
        <v>4</v>
      </c>
      <c r="G18" s="16">
        <f t="shared" si="22"/>
        <v>3.6</v>
      </c>
      <c r="H18" s="16">
        <f t="shared" si="23"/>
        <v>4</v>
      </c>
      <c r="I18" s="33">
        <f t="shared" si="24"/>
        <v>248.275862068966</v>
      </c>
      <c r="J18" s="33">
        <f t="shared" si="25"/>
        <v>275.862068965517</v>
      </c>
      <c r="K18" s="8"/>
      <c r="L18" s="36"/>
      <c r="M18" s="36"/>
      <c r="N18" s="37"/>
      <c r="O18" s="36"/>
    </row>
    <row r="19" ht="16.5" spans="1:15">
      <c r="A19" s="11"/>
      <c r="B19" s="12" t="s">
        <v>27</v>
      </c>
      <c r="C19" s="13">
        <v>26.5</v>
      </c>
      <c r="D19" s="11">
        <v>1</v>
      </c>
      <c r="E19" s="14">
        <v>7.1</v>
      </c>
      <c r="F19" s="15">
        <v>8</v>
      </c>
      <c r="G19" s="16">
        <f t="shared" si="22"/>
        <v>7.1</v>
      </c>
      <c r="H19" s="16">
        <f t="shared" si="23"/>
        <v>8</v>
      </c>
      <c r="I19" s="33">
        <f t="shared" si="24"/>
        <v>267.924528301887</v>
      </c>
      <c r="J19" s="33">
        <f t="shared" si="25"/>
        <v>301.88679245283</v>
      </c>
      <c r="K19" s="8">
        <v>1</v>
      </c>
      <c r="L19" s="8">
        <v>107.7</v>
      </c>
      <c r="M19" s="8">
        <v>119</v>
      </c>
      <c r="N19" s="30">
        <f>SUM(G19:G23)/L19</f>
        <v>1.05013927576602</v>
      </c>
      <c r="O19" s="8"/>
    </row>
    <row r="20" ht="16.5" spans="1:15">
      <c r="A20" s="11"/>
      <c r="B20" s="12" t="s">
        <v>28</v>
      </c>
      <c r="C20" s="13">
        <v>22</v>
      </c>
      <c r="D20" s="11">
        <v>1</v>
      </c>
      <c r="E20" s="14">
        <v>5.6</v>
      </c>
      <c r="F20" s="15">
        <v>6.3</v>
      </c>
      <c r="G20" s="16">
        <f t="shared" ref="G20:G21" si="26">E20*D20</f>
        <v>5.6</v>
      </c>
      <c r="H20" s="16">
        <f t="shared" ref="H20:H21" si="27">F20*D20</f>
        <v>6.3</v>
      </c>
      <c r="I20" s="33">
        <f t="shared" ref="I20:I21" si="28">G20*1000/C20</f>
        <v>254.545454545455</v>
      </c>
      <c r="J20" s="33">
        <f t="shared" ref="J20:J21" si="29">H20*1000/C20</f>
        <v>286.363636363636</v>
      </c>
      <c r="K20" s="8"/>
      <c r="L20" s="8"/>
      <c r="M20" s="8"/>
      <c r="N20" s="30"/>
      <c r="O20" s="8"/>
    </row>
    <row r="21" ht="16.5" spans="1:15">
      <c r="A21" s="11"/>
      <c r="B21" s="12" t="s">
        <v>29</v>
      </c>
      <c r="C21" s="13">
        <v>30.5</v>
      </c>
      <c r="D21" s="11">
        <v>1</v>
      </c>
      <c r="E21" s="14">
        <v>8.2</v>
      </c>
      <c r="F21" s="15">
        <v>9.2</v>
      </c>
      <c r="G21" s="16">
        <f t="shared" si="26"/>
        <v>8.2</v>
      </c>
      <c r="H21" s="16">
        <f t="shared" si="27"/>
        <v>9.2</v>
      </c>
      <c r="I21" s="33">
        <f t="shared" si="28"/>
        <v>268.852459016393</v>
      </c>
      <c r="J21" s="33">
        <f t="shared" si="29"/>
        <v>301.639344262295</v>
      </c>
      <c r="K21" s="8"/>
      <c r="L21" s="8"/>
      <c r="M21" s="8"/>
      <c r="N21" s="30"/>
      <c r="O21" s="8"/>
    </row>
    <row r="22" ht="16.5" spans="1:15">
      <c r="A22" s="11"/>
      <c r="B22" s="12" t="s">
        <v>30</v>
      </c>
      <c r="C22" s="13">
        <v>253</v>
      </c>
      <c r="D22" s="11">
        <v>7</v>
      </c>
      <c r="E22" s="14">
        <v>10.6</v>
      </c>
      <c r="F22" s="15">
        <v>10.9</v>
      </c>
      <c r="G22" s="16">
        <f t="shared" ref="G22:G27" si="30">E22*D22</f>
        <v>74.2</v>
      </c>
      <c r="H22" s="16">
        <f t="shared" ref="H22:H27" si="31">F22*D22</f>
        <v>76.3</v>
      </c>
      <c r="I22" s="33">
        <f>SUM(G22:G22)*1000/C22</f>
        <v>293.280632411067</v>
      </c>
      <c r="J22" s="33">
        <f>SUM(H22:H22)*1000/C22</f>
        <v>301.581027667984</v>
      </c>
      <c r="K22" s="8"/>
      <c r="L22" s="8"/>
      <c r="M22" s="8"/>
      <c r="N22" s="30"/>
      <c r="O22" s="8"/>
    </row>
    <row r="23" ht="16.5" spans="1:15">
      <c r="A23" s="11"/>
      <c r="B23" s="12" t="s">
        <v>31</v>
      </c>
      <c r="C23" s="13">
        <v>73</v>
      </c>
      <c r="D23" s="11">
        <v>2</v>
      </c>
      <c r="E23" s="14">
        <v>9</v>
      </c>
      <c r="F23" s="15">
        <v>10.1</v>
      </c>
      <c r="G23" s="16">
        <f t="shared" si="30"/>
        <v>18</v>
      </c>
      <c r="H23" s="16">
        <f t="shared" si="31"/>
        <v>20.2</v>
      </c>
      <c r="I23" s="33">
        <f t="shared" ref="I23" si="32">G23*1000/C23</f>
        <v>246.575342465753</v>
      </c>
      <c r="J23" s="33">
        <f t="shared" ref="J23" si="33">H23*1000/C23</f>
        <v>276.712328767123</v>
      </c>
      <c r="K23" s="8"/>
      <c r="L23" s="8"/>
      <c r="M23" s="8"/>
      <c r="N23" s="30"/>
      <c r="O23" s="8"/>
    </row>
    <row r="24" ht="17.25" customHeight="1" spans="1:15">
      <c r="A24" s="11"/>
      <c r="B24" s="12" t="s">
        <v>32</v>
      </c>
      <c r="C24" s="13">
        <v>143</v>
      </c>
      <c r="D24" s="11">
        <v>3</v>
      </c>
      <c r="E24" s="14">
        <v>12.5</v>
      </c>
      <c r="F24" s="15">
        <v>14</v>
      </c>
      <c r="G24" s="16">
        <f t="shared" si="30"/>
        <v>37.5</v>
      </c>
      <c r="H24" s="16">
        <f t="shared" si="31"/>
        <v>42</v>
      </c>
      <c r="I24" s="33">
        <f t="shared" ref="I24" si="34">G24*1000/C24</f>
        <v>262.237762237762</v>
      </c>
      <c r="J24" s="33">
        <f t="shared" ref="J24" si="35">H24*1000/C24</f>
        <v>293.706293706294</v>
      </c>
      <c r="K24" s="34">
        <v>1</v>
      </c>
      <c r="L24" s="34">
        <v>164.8</v>
      </c>
      <c r="M24" s="34">
        <v>183</v>
      </c>
      <c r="N24" s="35">
        <f>SUM(G24:G29)/L24</f>
        <v>1.05279126213592</v>
      </c>
      <c r="O24" s="34"/>
    </row>
    <row r="25" ht="16.5" spans="1:15">
      <c r="A25" s="11"/>
      <c r="B25" s="12" t="s">
        <v>33</v>
      </c>
      <c r="C25" s="13">
        <v>127</v>
      </c>
      <c r="D25" s="11">
        <v>3</v>
      </c>
      <c r="E25" s="14">
        <v>10.6</v>
      </c>
      <c r="F25" s="15">
        <v>11.9</v>
      </c>
      <c r="G25" s="16">
        <f t="shared" si="30"/>
        <v>31.8</v>
      </c>
      <c r="H25" s="16">
        <f t="shared" si="31"/>
        <v>35.7</v>
      </c>
      <c r="I25" s="33">
        <f t="shared" ref="I25" si="36">G25*1000/C25</f>
        <v>250.393700787402</v>
      </c>
      <c r="J25" s="33">
        <f t="shared" ref="J25" si="37">H25*1000/C25</f>
        <v>281.102362204724</v>
      </c>
      <c r="K25" s="36"/>
      <c r="L25" s="36"/>
      <c r="M25" s="36"/>
      <c r="N25" s="37"/>
      <c r="O25" s="36"/>
    </row>
    <row r="26" ht="16.5" spans="1:15">
      <c r="A26" s="11"/>
      <c r="B26" s="12" t="s">
        <v>34</v>
      </c>
      <c r="C26" s="13">
        <v>107</v>
      </c>
      <c r="D26" s="11">
        <v>3</v>
      </c>
      <c r="E26" s="14">
        <v>9</v>
      </c>
      <c r="F26" s="15">
        <v>10.1</v>
      </c>
      <c r="G26" s="16">
        <f t="shared" si="30"/>
        <v>27</v>
      </c>
      <c r="H26" s="16">
        <f t="shared" si="31"/>
        <v>30.3</v>
      </c>
      <c r="I26" s="33">
        <f t="shared" ref="I26" si="38">G26*1000/C26</f>
        <v>252.336448598131</v>
      </c>
      <c r="J26" s="33">
        <f t="shared" ref="J26" si="39">H26*1000/C26</f>
        <v>283.177570093458</v>
      </c>
      <c r="K26" s="36"/>
      <c r="L26" s="36"/>
      <c r="M26" s="36"/>
      <c r="N26" s="37"/>
      <c r="O26" s="36"/>
    </row>
    <row r="27" ht="16.5" customHeight="1" spans="1:15">
      <c r="A27" s="21" t="s">
        <v>35</v>
      </c>
      <c r="B27" s="22" t="s">
        <v>36</v>
      </c>
      <c r="C27" s="13">
        <v>83</v>
      </c>
      <c r="D27" s="17">
        <v>2</v>
      </c>
      <c r="E27" s="18">
        <v>11.2</v>
      </c>
      <c r="F27" s="19">
        <v>12.5</v>
      </c>
      <c r="G27" s="20">
        <f t="shared" si="30"/>
        <v>22.4</v>
      </c>
      <c r="H27" s="20">
        <f t="shared" si="31"/>
        <v>25</v>
      </c>
      <c r="I27" s="38">
        <f>SUM(G27:G27)*1000/C27</f>
        <v>269.879518072289</v>
      </c>
      <c r="J27" s="38">
        <f>SUM(H27:H27)*1000/C27</f>
        <v>301.204819277108</v>
      </c>
      <c r="K27" s="36"/>
      <c r="L27" s="36"/>
      <c r="M27" s="36"/>
      <c r="N27" s="37"/>
      <c r="O27" s="36"/>
    </row>
    <row r="28" ht="16.5" spans="1:15">
      <c r="A28" s="23"/>
      <c r="B28" s="12" t="s">
        <v>37</v>
      </c>
      <c r="C28" s="13">
        <v>80</v>
      </c>
      <c r="D28" s="11">
        <v>2</v>
      </c>
      <c r="E28" s="14">
        <v>10.6</v>
      </c>
      <c r="F28" s="15">
        <v>11.9</v>
      </c>
      <c r="G28" s="16">
        <f t="shared" ref="G28" si="40">E28*D28</f>
        <v>21.2</v>
      </c>
      <c r="H28" s="16">
        <f t="shared" ref="H28" si="41">F28*D28</f>
        <v>23.8</v>
      </c>
      <c r="I28" s="38">
        <f>SUM(G28:G28)*1000/C28</f>
        <v>265</v>
      </c>
      <c r="J28" s="38">
        <f>SUM(H28:H28)*1000/C28</f>
        <v>297.5</v>
      </c>
      <c r="K28" s="36"/>
      <c r="L28" s="36"/>
      <c r="M28" s="36"/>
      <c r="N28" s="37"/>
      <c r="O28" s="36"/>
    </row>
    <row r="29" ht="16.5" spans="1:15">
      <c r="A29" s="24"/>
      <c r="B29" s="22" t="s">
        <v>38</v>
      </c>
      <c r="C29" s="13">
        <v>126</v>
      </c>
      <c r="D29" s="11">
        <v>3</v>
      </c>
      <c r="E29" s="14">
        <v>11.2</v>
      </c>
      <c r="F29" s="15">
        <v>12.5</v>
      </c>
      <c r="G29" s="16">
        <f t="shared" ref="G29:G30" si="42">E29*D29</f>
        <v>33.6</v>
      </c>
      <c r="H29" s="16">
        <f t="shared" ref="H29:H30" si="43">F29*D29</f>
        <v>37.5</v>
      </c>
      <c r="I29" s="38">
        <f>SUM(G29:G29)*1000/C29</f>
        <v>266.666666666667</v>
      </c>
      <c r="J29" s="38">
        <f>SUM(H29:H29)*1000/C29</f>
        <v>297.619047619048</v>
      </c>
      <c r="K29" s="39"/>
      <c r="L29" s="39"/>
      <c r="M29" s="39"/>
      <c r="N29" s="40"/>
      <c r="O29" s="39"/>
    </row>
    <row r="30" spans="1:15">
      <c r="A30" s="25" t="s">
        <v>14</v>
      </c>
      <c r="B30" s="26" t="s">
        <v>39</v>
      </c>
      <c r="C30" s="27"/>
      <c r="D30" s="25">
        <v>1</v>
      </c>
      <c r="E30" s="28">
        <v>28</v>
      </c>
      <c r="F30" s="25">
        <v>21.8</v>
      </c>
      <c r="G30" s="25">
        <f t="shared" si="42"/>
        <v>28</v>
      </c>
      <c r="H30" s="25">
        <f t="shared" si="43"/>
        <v>21.8</v>
      </c>
      <c r="I30" s="41"/>
      <c r="J30" s="25"/>
      <c r="K30" s="8">
        <v>1</v>
      </c>
      <c r="L30" s="8">
        <v>28.1</v>
      </c>
      <c r="M30" s="8">
        <v>31.5</v>
      </c>
      <c r="N30" s="30">
        <f>SUM(G30:G30)/L30</f>
        <v>0.99644128113879</v>
      </c>
      <c r="O30" s="8"/>
    </row>
    <row r="31" spans="1:15">
      <c r="A31" s="25"/>
      <c r="B31" s="26" t="s">
        <v>39</v>
      </c>
      <c r="C31" s="27"/>
      <c r="D31" s="25">
        <v>1</v>
      </c>
      <c r="E31" s="28">
        <v>28</v>
      </c>
      <c r="F31" s="25">
        <v>21.8</v>
      </c>
      <c r="G31" s="25">
        <f t="shared" ref="G31" si="44">E31*D31</f>
        <v>28</v>
      </c>
      <c r="H31" s="25">
        <f t="shared" ref="H31" si="45">F31*D31</f>
        <v>21.8</v>
      </c>
      <c r="I31" s="41"/>
      <c r="J31" s="25"/>
      <c r="K31" s="8">
        <v>1</v>
      </c>
      <c r="L31" s="8">
        <v>28.1</v>
      </c>
      <c r="M31" s="8">
        <v>31.5</v>
      </c>
      <c r="N31" s="30">
        <f>SUM(G31:G31)/L31</f>
        <v>0.99644128113879</v>
      </c>
      <c r="O31" s="8"/>
    </row>
    <row r="32" spans="1:15">
      <c r="A32" s="25"/>
      <c r="B32" s="26" t="s">
        <v>39</v>
      </c>
      <c r="C32" s="27"/>
      <c r="D32" s="25">
        <v>1</v>
      </c>
      <c r="E32" s="28">
        <v>28</v>
      </c>
      <c r="F32" s="25">
        <v>21.8</v>
      </c>
      <c r="G32" s="25">
        <f t="shared" ref="G32" si="46">E32*D32</f>
        <v>28</v>
      </c>
      <c r="H32" s="25">
        <f t="shared" ref="H32" si="47">F32*D32</f>
        <v>21.8</v>
      </c>
      <c r="I32" s="41"/>
      <c r="J32" s="25"/>
      <c r="K32" s="8">
        <v>1</v>
      </c>
      <c r="L32" s="8">
        <v>28.1</v>
      </c>
      <c r="M32" s="8">
        <v>31.5</v>
      </c>
      <c r="N32" s="30">
        <f>SUM(G32:G32)/L32</f>
        <v>0.99644128113879</v>
      </c>
      <c r="O32" s="8"/>
    </row>
  </sheetData>
  <mergeCells count="33">
    <mergeCell ref="A4:C4"/>
    <mergeCell ref="D4:J4"/>
    <mergeCell ref="K4:O4"/>
    <mergeCell ref="E5:F5"/>
    <mergeCell ref="G5:H5"/>
    <mergeCell ref="I5:J5"/>
    <mergeCell ref="L5:M5"/>
    <mergeCell ref="A5:A6"/>
    <mergeCell ref="A7:A26"/>
    <mergeCell ref="A27:A29"/>
    <mergeCell ref="A30:A32"/>
    <mergeCell ref="B5:B6"/>
    <mergeCell ref="C5:C6"/>
    <mergeCell ref="D5:D6"/>
    <mergeCell ref="K5:K6"/>
    <mergeCell ref="K7:K18"/>
    <mergeCell ref="K19:K23"/>
    <mergeCell ref="K24:K29"/>
    <mergeCell ref="L7:L18"/>
    <mergeCell ref="L19:L23"/>
    <mergeCell ref="L24:L29"/>
    <mergeCell ref="M7:M18"/>
    <mergeCell ref="M19:M23"/>
    <mergeCell ref="M24:M29"/>
    <mergeCell ref="N5:N6"/>
    <mergeCell ref="N7:N18"/>
    <mergeCell ref="N19:N23"/>
    <mergeCell ref="N24:N29"/>
    <mergeCell ref="O5:O6"/>
    <mergeCell ref="O7:O18"/>
    <mergeCell ref="O19:O23"/>
    <mergeCell ref="O24:O29"/>
    <mergeCell ref="A2:O3"/>
  </mergeCells>
  <pageMargins left="0.708661417322835" right="0.708661417322835" top="0.748031496062992" bottom="0.748031496062992" header="0.31496062992126" footer="0.31496062992126"/>
  <pageSetup paperSize="9" scale="9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lge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东区配置表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rongxin.hr</dc:creator>
  <cp:lastModifiedBy>尘埃</cp:lastModifiedBy>
  <dcterms:created xsi:type="dcterms:W3CDTF">2016-10-18T05:10:00Z</dcterms:created>
  <cp:lastPrinted>2020-03-05T00:51:00Z</cp:lastPrinted>
  <dcterms:modified xsi:type="dcterms:W3CDTF">2020-07-20T04:50:45Z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