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清单" sheetId="1" r:id="rId1"/>
  </sheets>
  <definedNames>
    <definedName name="_xlnm._FilterDatabase" localSheetId="0" hidden="1">清单!$A$2:$N$178</definedName>
    <definedName name="_xlnm.Print_Titles" localSheetId="0">清单!$1:$2</definedName>
  </definedNames>
  <calcPr calcId="144525"/>
</workbook>
</file>

<file path=xl/sharedStrings.xml><?xml version="1.0" encoding="utf-8"?>
<sst xmlns="http://schemas.openxmlformats.org/spreadsheetml/2006/main" count="1187" uniqueCount="543">
  <si>
    <t>渝湘复线PPP项目巴水（K0+000~K76+541）段机电工程项目供配电系统工程量清单</t>
  </si>
  <si>
    <t>序号</t>
  </si>
  <si>
    <t>工程或费用名称</t>
  </si>
  <si>
    <t>技术参数、规格型号</t>
  </si>
  <si>
    <t>工作内容</t>
  </si>
  <si>
    <t>计量规则</t>
  </si>
  <si>
    <t>单位</t>
  </si>
  <si>
    <t>设备品牌</t>
  </si>
  <si>
    <t>总数量</t>
  </si>
  <si>
    <t>单项限价（元）</t>
  </si>
  <si>
    <t>设备单价（元）</t>
  </si>
  <si>
    <t>施工单价（元）</t>
  </si>
  <si>
    <t>综合单价（元）</t>
  </si>
  <si>
    <t>合计（元）</t>
  </si>
  <si>
    <t>主材甲乙供</t>
  </si>
  <si>
    <t>七</t>
  </si>
  <si>
    <t>供配电系统</t>
  </si>
  <si>
    <t>7.1</t>
  </si>
  <si>
    <t>隧道供配电</t>
  </si>
  <si>
    <t>7.1.1</t>
  </si>
  <si>
    <t>预装式箱式变电站</t>
  </si>
  <si>
    <t>YB20-12外壳</t>
  </si>
  <si>
    <t>1.开箱、检查
2.安装固定
3.接线、接地</t>
  </si>
  <si>
    <t>1.依据图纸所示，按台计量
2.综合单价包干，包含一切安装辅材</t>
  </si>
  <si>
    <t>台</t>
  </si>
  <si>
    <t>7.1.2</t>
  </si>
  <si>
    <t>SC12-30型干式变压器</t>
  </si>
  <si>
    <t>7.1.3</t>
  </si>
  <si>
    <t>SC14-200型干式变压器</t>
  </si>
  <si>
    <t>7.1.4</t>
  </si>
  <si>
    <t>SC14-250型干式变压器</t>
  </si>
  <si>
    <t>7.1.5</t>
  </si>
  <si>
    <t>SCB14-315型干式变压器</t>
  </si>
  <si>
    <t>7.1.6</t>
  </si>
  <si>
    <t>高压系统</t>
  </si>
  <si>
    <t>1.依据图纸所示，按套计量
2.综合单价包干，包含一切安装辅材</t>
  </si>
  <si>
    <t>套</t>
  </si>
  <si>
    <t>7.1.7</t>
  </si>
  <si>
    <t>低压系统</t>
  </si>
  <si>
    <t>7.1.8</t>
  </si>
  <si>
    <t>箱变接地</t>
  </si>
  <si>
    <t>埋深-800mm</t>
  </si>
  <si>
    <t>1.角钢接地极制作安装
2.铜板接地极制作安装
4.镀锌扁钢制作安装
5.接地测试</t>
  </si>
  <si>
    <t>1.依据图纸所示，按套计量
2.综合单价包干，包含一切安装辅材及甲供材卸货、转运、存储</t>
  </si>
  <si>
    <t>/</t>
  </si>
  <si>
    <t>角钢、扁钢甲供</t>
  </si>
  <si>
    <t>7.1.9</t>
  </si>
  <si>
    <t>箱变基础</t>
  </si>
  <si>
    <t>制作</t>
  </si>
  <si>
    <t>1.模板制作、安装、拆除、修理、涂脱模剂、堆放
2.混凝土浇筑、捣固、养护
3.清理场地。</t>
  </si>
  <si>
    <t>1.依据图纸所示，按座计量
2.综合单价包干，包含一切安装辅材</t>
  </si>
  <si>
    <t>座</t>
  </si>
  <si>
    <t>7.1.10</t>
  </si>
  <si>
    <t>箱变挖方</t>
  </si>
  <si>
    <t>详设计</t>
  </si>
  <si>
    <t>1.画线定位
2.开挖
3.具体符合设计及业主要求</t>
  </si>
  <si>
    <t>1.依据图纸所示，按立方米计量
2.综合单价包干，包含一切安装辅材</t>
  </si>
  <si>
    <t>m³</t>
  </si>
  <si>
    <t>7.1.11</t>
  </si>
  <si>
    <t>高压开关柜</t>
  </si>
  <si>
    <t>KYN28-12（含铜母排等）</t>
  </si>
  <si>
    <t>1.开箱、检查、安装
2.电器、表计及继电器等附件的拆装
3.盘内整理及一次校线、接线</t>
  </si>
  <si>
    <t>7.1.12</t>
  </si>
  <si>
    <t>非晶合金干式变压器</t>
  </si>
  <si>
    <t>SCBH17-125  10/0.4</t>
  </si>
  <si>
    <t>1.开箱、检查，本体就位
2.电铁及止轮器制作，安装
3.附件安装，接地，补漆</t>
  </si>
  <si>
    <t>7.1.13</t>
  </si>
  <si>
    <t>SCBH17-250  10/0.4</t>
  </si>
  <si>
    <t>7.1.14</t>
  </si>
  <si>
    <t>SCBH17-315  10/0.4</t>
  </si>
  <si>
    <t>7.1.15</t>
  </si>
  <si>
    <t>SCBH17-400  10/0.4</t>
  </si>
  <si>
    <t>7.1.16</t>
  </si>
  <si>
    <t>SCBH17-500  10/0.4</t>
  </si>
  <si>
    <t>7.1.17</t>
  </si>
  <si>
    <t>SCBH17-630  10/0.4</t>
  </si>
  <si>
    <t>7.1.18</t>
  </si>
  <si>
    <t>低压进线柜</t>
  </si>
  <si>
    <t>MNS（含铜母排等）</t>
  </si>
  <si>
    <t>7.1.19</t>
  </si>
  <si>
    <t>低压2进线1母联柜</t>
  </si>
  <si>
    <t>自动电源转换（MNS）</t>
  </si>
  <si>
    <t>7.1.20</t>
  </si>
  <si>
    <t>双电源自动切换柜</t>
  </si>
  <si>
    <t>市电+柴发自动切换</t>
  </si>
  <si>
    <t>7.1.21</t>
  </si>
  <si>
    <t>低压电容柜</t>
  </si>
  <si>
    <t>7.1.22</t>
  </si>
  <si>
    <t>低压开关柜</t>
  </si>
  <si>
    <t>7.1.34</t>
  </si>
  <si>
    <t>直流电源柜</t>
  </si>
  <si>
    <t>GZDW-1A 24Ah/110VC</t>
  </si>
  <si>
    <t>7.1.35</t>
  </si>
  <si>
    <t>电缆头</t>
  </si>
  <si>
    <t>10kV   95mm2</t>
  </si>
  <si>
    <t>1.定位，量尺寸
2.锯断，剥切清洗
3.内屏蔽层处理，焊接地线
3.套热缩管，压接线端子
4.装终端盒，配料浇筑
5.安装</t>
  </si>
  <si>
    <t>1.依据图纸所示，按个计量
2.综合单价包干，包含一切安装辅材</t>
  </si>
  <si>
    <t>个</t>
  </si>
  <si>
    <t>7.1.36</t>
  </si>
  <si>
    <t>10kV   70mm2</t>
  </si>
  <si>
    <t>7.1.37</t>
  </si>
  <si>
    <t>10kV   50mm2</t>
  </si>
  <si>
    <t>7.1.38</t>
  </si>
  <si>
    <t>10kV电缆头</t>
  </si>
  <si>
    <t>冷缩 35mm2</t>
  </si>
  <si>
    <t>7.1.39</t>
  </si>
  <si>
    <t>电力电缆</t>
  </si>
  <si>
    <t>ZB-YJV22-10KV-3×95</t>
  </si>
  <si>
    <t>1.揭盖盖板
2.线缆配套附件、辅材的装卸、运输、开箱、就位
3.线缆检查、编号、安放
4.断线、固定、临时封头、清理场地
5.线夹、电缆头制作、安装
6.功能检测
7.电缆实验</t>
  </si>
  <si>
    <t>1.依据图纸所示，按线缆长度，以米计量
2.综合单价包干，包含一切安装辅材及甲供材卸货、转运、存储</t>
  </si>
  <si>
    <t>m</t>
  </si>
  <si>
    <t>电缆甲供</t>
  </si>
  <si>
    <t>7.1.40</t>
  </si>
  <si>
    <t>ZB-YJV22-10KV-3×50</t>
  </si>
  <si>
    <t>7.1.41</t>
  </si>
  <si>
    <t>铠装高压电缆</t>
  </si>
  <si>
    <t>YJV22-8.7/10KV-3×35</t>
  </si>
  <si>
    <t>7.1.42</t>
  </si>
  <si>
    <t>ZB-YJV-10KV-3×70</t>
  </si>
  <si>
    <t>7.1.43</t>
  </si>
  <si>
    <t>ZB-YJV-10KV-3×50</t>
  </si>
  <si>
    <t>7.1.44</t>
  </si>
  <si>
    <t>高压电缆</t>
  </si>
  <si>
    <t>YJV-8.7/10KV-3×35</t>
  </si>
  <si>
    <t>7.1.45</t>
  </si>
  <si>
    <t>变压器至进线柜电力电缆</t>
  </si>
  <si>
    <t>ZB-YJV-3×120+1×70</t>
  </si>
  <si>
    <t>7.1.46</t>
  </si>
  <si>
    <t>ZB-YJV-3×150+1×95</t>
  </si>
  <si>
    <t>7.1.47</t>
  </si>
  <si>
    <t>ZB-YJV-3×185+1×95</t>
  </si>
  <si>
    <t>7.1.48</t>
  </si>
  <si>
    <t>ZB-YJV-3×240+1×120</t>
  </si>
  <si>
    <t>7.1.49</t>
  </si>
  <si>
    <t>低压电缆</t>
  </si>
  <si>
    <t>ZB-YJV-0.6/1kV 4×25</t>
  </si>
  <si>
    <t>7.1.50</t>
  </si>
  <si>
    <t>变压器中性点接地电力电缆</t>
  </si>
  <si>
    <t>BV-1×120</t>
  </si>
  <si>
    <t>7.1.51</t>
  </si>
  <si>
    <t>ZB-YJV-5×6</t>
  </si>
  <si>
    <t>7.1.52</t>
  </si>
  <si>
    <t>ZBN-YJV-5×10</t>
  </si>
  <si>
    <t>7.1.53</t>
  </si>
  <si>
    <t>ZBN-YJV-5×6</t>
  </si>
  <si>
    <t>7.1.54</t>
  </si>
  <si>
    <t>ZBN-YJV-5×4</t>
  </si>
  <si>
    <t>7.1.55</t>
  </si>
  <si>
    <t>ZBN-YJV-3×6</t>
  </si>
  <si>
    <t>7.1.56</t>
  </si>
  <si>
    <t>阻燃电力电缆</t>
  </si>
  <si>
    <t>ZB-YJV-0.6/1kV 5×4</t>
  </si>
  <si>
    <t>7.1.57</t>
  </si>
  <si>
    <t>ZB-BYJ-0.45/0.75kV 2.5</t>
  </si>
  <si>
    <t>7.1.58</t>
  </si>
  <si>
    <t>接线盒</t>
  </si>
  <si>
    <t>1.测定
2.固定
3.修孔</t>
  </si>
  <si>
    <t>7.1.59</t>
  </si>
  <si>
    <t>绝缘穿刺线夹</t>
  </si>
  <si>
    <t>TTD031FJ</t>
  </si>
  <si>
    <t>1.依据图纸所示，按付计量
2.综合单价包干，包含一切安装辅材</t>
  </si>
  <si>
    <t>付</t>
  </si>
  <si>
    <t>7.1.60</t>
  </si>
  <si>
    <t>可绕金属管</t>
  </si>
  <si>
    <t>LV24#</t>
  </si>
  <si>
    <t>1.量尺寸，断管
2.连接接头
3.钻眼，攻丝，固定</t>
  </si>
  <si>
    <t>1.依据图纸所示，按金属管长度，以米计量
2.综合单价包干，包含一切安装辅材</t>
  </si>
  <si>
    <t>7.1.61</t>
  </si>
  <si>
    <t>热镀锌扁钢</t>
  </si>
  <si>
    <t>1.平直、断料
2.测位、打眼
3.卡子制作、埋卡子
4.焊接、固定
5.刷油</t>
  </si>
  <si>
    <t>1.依据图纸所示，按扁钢长度，以米计量
2.综合单价包干，包含一切安装辅材及甲供材卸货、转运、存储</t>
  </si>
  <si>
    <t>扁钢甲供</t>
  </si>
  <si>
    <t>7.1.62</t>
  </si>
  <si>
    <t>洞外重复接地装置</t>
  </si>
  <si>
    <r>
      <rPr>
        <sz val="9"/>
        <rFont val="宋体"/>
        <charset val="134"/>
      </rPr>
      <t>≤4</t>
    </r>
    <r>
      <rPr>
        <sz val="9"/>
        <rFont val="Calibri"/>
        <charset val="161"/>
      </rPr>
      <t>Ω</t>
    </r>
  </si>
  <si>
    <t>1.依据图纸所示，按个计量
2.综合单价包干，包含一切安装辅材及甲供材卸货、转运、存储</t>
  </si>
  <si>
    <t>7.1.63</t>
  </si>
  <si>
    <t>人工接地极</t>
  </si>
  <si>
    <t>L50X5 L=2.5米</t>
  </si>
  <si>
    <t>1.料加工、卡子制作
2.打入地卡、刷油</t>
  </si>
  <si>
    <t>1.依据图纸所示，按接地极数量，以根计量
2.综合单价包干，包含一切安装辅材及甲供材卸货、转运、存储</t>
  </si>
  <si>
    <t>根</t>
  </si>
  <si>
    <t>7.1.64</t>
  </si>
  <si>
    <t>ZB-YJY-0.6/1kV 5×4</t>
  </si>
  <si>
    <t>7.1.65</t>
  </si>
  <si>
    <t>防火封堵</t>
  </si>
  <si>
    <t>1.运料
2.封堵
3.清理</t>
  </si>
  <si>
    <t>1.依据图纸所示，按防火封堵重量，以吨计量
2.综合单价包干，包含一切安装辅材</t>
  </si>
  <si>
    <t>t</t>
  </si>
  <si>
    <t>7.1.66</t>
  </si>
  <si>
    <t>钢制围栏（2米高）</t>
  </si>
  <si>
    <t>1.量尺寸，断管
2.连接接头
3.钻眼，攻丝，固定等</t>
  </si>
  <si>
    <t>1.依据图纸所示，按围栏长度，以米计量
2.综合单价包干，包含一切安装辅材</t>
  </si>
  <si>
    <t>7.1.69</t>
  </si>
  <si>
    <t>柴发至低压柜电力电缆</t>
  </si>
  <si>
    <t>ZBN-YJV-3×95+1×50</t>
  </si>
  <si>
    <t>7.1.70</t>
  </si>
  <si>
    <t>ZBN-YJV-3×120+1×75</t>
  </si>
  <si>
    <t>7.1.72</t>
  </si>
  <si>
    <t>ZBN-YJV-3×185+1×95</t>
  </si>
  <si>
    <t>7.1.73</t>
  </si>
  <si>
    <t>ZBN-YJV-3×240+1×120</t>
  </si>
  <si>
    <t>7.1.74</t>
  </si>
  <si>
    <t>ZBN-YJV-3×300+1×150</t>
  </si>
  <si>
    <t>7.1.75</t>
  </si>
  <si>
    <t>绝缘橡胶垫</t>
  </si>
  <si>
    <t>变电所专用,厚度不小于8mm</t>
  </si>
  <si>
    <t>1.绝缘橡胶垫运输剪裁
2.安装
3.清理现场</t>
  </si>
  <si>
    <t>1.依据图纸所示，按橡胶垫长度，以米计量
2.综合单价包干，包含一切安装辅材</t>
  </si>
  <si>
    <t>7.1.76</t>
  </si>
  <si>
    <t>电缆支架</t>
  </si>
  <si>
    <t>b＝30cm，四层</t>
  </si>
  <si>
    <t>1.电缆支架安装固定
2.具体符合设计及业主要求</t>
  </si>
  <si>
    <t>1.依据图纸所示，按电缆支架数量，以付计量
2.综合单价包干，包含一切安装辅材及甲供材卸货、转运、存储</t>
  </si>
  <si>
    <t>7.1.77</t>
  </si>
  <si>
    <t>b＝30cm，三层</t>
  </si>
  <si>
    <t>甲供</t>
  </si>
  <si>
    <t>7.1.78</t>
  </si>
  <si>
    <t>b＝30cm，两层</t>
  </si>
  <si>
    <t>7.1.79</t>
  </si>
  <si>
    <t>b＝30cm，一层</t>
  </si>
  <si>
    <t>7.1.80</t>
  </si>
  <si>
    <t>膨胀螺栓</t>
  </si>
  <si>
    <t>Φ12×150,含螺母、垫圈</t>
  </si>
  <si>
    <t>1.膨胀螺栓安装固定
2.具体符合设计及业主要求</t>
  </si>
  <si>
    <t>1.依据图纸所示，按膨胀螺栓数量，以个计量
2.综合单价包干，包含一切安装辅材</t>
  </si>
  <si>
    <t>7.1.81</t>
  </si>
  <si>
    <t>花纹钢盖板</t>
  </si>
  <si>
    <t>980×600×6mm(长×宽×厚)</t>
  </si>
  <si>
    <t>1.花纹钢盖板安装固定
2.具体符合设计及业主要求</t>
  </si>
  <si>
    <t>1.依据图纸所示，按花纹钢盖板数量，以块计量
2.综合单价包干，包含一切安装辅材及甲供材卸货、转运、存储</t>
  </si>
  <si>
    <t>块</t>
  </si>
  <si>
    <t>钢盖板甲供</t>
  </si>
  <si>
    <t>7.1.82</t>
  </si>
  <si>
    <t>720×600×6mm(长×宽×厚)</t>
  </si>
  <si>
    <t>7.1.83</t>
  </si>
  <si>
    <t>580×500×6mm(长×宽×厚)</t>
  </si>
  <si>
    <t>7.1.84</t>
  </si>
  <si>
    <t>580×200×6mm(长×宽×厚)</t>
  </si>
  <si>
    <t>7.1.85</t>
  </si>
  <si>
    <t>480×600×6mm(长×宽×厚)</t>
  </si>
  <si>
    <t>7.1.86</t>
  </si>
  <si>
    <t>380×400×6mm(长×宽×厚)</t>
  </si>
  <si>
    <t>7.1.87</t>
  </si>
  <si>
    <t>380×200×6mm(长×宽×厚)</t>
  </si>
  <si>
    <t>7.1.88</t>
  </si>
  <si>
    <t>槽钢</t>
  </si>
  <si>
    <t>10#</t>
  </si>
  <si>
    <t>1.槽钢安装固定
2.具体符合设计及业主要求</t>
  </si>
  <si>
    <t>1.依据图纸所示，按槽钢长度，以米计量
2.综合单价包干，包含一切安装辅材及甲供材卸货、转运、存储</t>
  </si>
  <si>
    <t>槽钢甲供</t>
  </si>
  <si>
    <t>7.1.89</t>
  </si>
  <si>
    <t>5#</t>
  </si>
  <si>
    <t>7.1.90</t>
  </si>
  <si>
    <t>钢板</t>
  </si>
  <si>
    <t>100×5mm</t>
  </si>
  <si>
    <t>1.钢板安装固定
2.具体符合设计及业主要求</t>
  </si>
  <si>
    <t>1.依据图纸所示，按钢板长度，以米计量
2.综合单价包干，包含一切安装辅材及甲供材卸货、转运、存储</t>
  </si>
  <si>
    <t>钢板甲供</t>
  </si>
  <si>
    <t>7.1.91</t>
  </si>
  <si>
    <t>电力监控柜</t>
  </si>
  <si>
    <t>800×600×2200mm</t>
  </si>
  <si>
    <t>1.本体安装
2.线缆连接
3.单体调试</t>
  </si>
  <si>
    <t>1.依据图纸所示，按设计配置和功能要求的设备数量以台计量
2.综合单价包干，包含一切安装辅材及甲供材卸货、转运、存储</t>
  </si>
  <si>
    <t>柜子甲供</t>
  </si>
  <si>
    <t>7.1.92</t>
  </si>
  <si>
    <t>甲级防火对开门</t>
  </si>
  <si>
    <t>200×260cm(W×H)</t>
  </si>
  <si>
    <t>1.制作、平直、画线
2.下料、焊接、刷油（喷漆）
3.安装、补刷油</t>
  </si>
  <si>
    <t>1.依据图纸所示，按防火门数量，以套计量
2.综合单价包干，包含一切安装辅材</t>
  </si>
  <si>
    <t>7.1.93</t>
  </si>
  <si>
    <t>甲级防火单开门</t>
  </si>
  <si>
    <t>100×200cm(W×H)</t>
  </si>
  <si>
    <t>7.1.94</t>
  </si>
  <si>
    <t>通信管理机</t>
  </si>
  <si>
    <t>1.依据图纸所示，按设计配置和功能要求的设备数量以套计量
2.综合单价包干，包含一切安装辅材及甲供材卸货、转运、存储</t>
  </si>
  <si>
    <t>设备甲供</t>
  </si>
  <si>
    <t>7.1.99</t>
  </si>
  <si>
    <t>屏蔽通讯双绞线</t>
  </si>
  <si>
    <t>RVVP 2×1.5</t>
  </si>
  <si>
    <t>1.线缆配套附件、辅材的装卸、运输、开箱、就位
2.线缆检查、编号、安放
3.断线、固定、临时封头、清理场地
4.电缆头、线夹、制作、安装
5.功能检测</t>
  </si>
  <si>
    <t>1.依据图纸所示，按线缆长度，以米计量
2.综合单价包干，包含一切安装辅材</t>
  </si>
  <si>
    <t>7.1.100</t>
  </si>
  <si>
    <t>光缆终端盒</t>
  </si>
  <si>
    <t>4芯</t>
  </si>
  <si>
    <t>1.本体安装
2.光纤熔接，测试衰减
3.光纤的盘留固定</t>
  </si>
  <si>
    <t>1.按终端盒数量，以个计量
2.综合单价包干，包含一切安装辅材</t>
  </si>
  <si>
    <t>7.1.101</t>
  </si>
  <si>
    <t>单模管道光缆</t>
  </si>
  <si>
    <t>GYTA-4B1</t>
  </si>
  <si>
    <t>1.线缆配套附件、辅材的装卸、运输、开箱、就位
2.线缆检查、编号、安放
3.断线、固定、临时封头、清理场地
4.光缆接续、终端盒安装
5.防盗包封制作安装
6.功能检测</t>
  </si>
  <si>
    <t>1.依据图纸所示，按光缆长度，以米计量
2.综合单价包干，包含一切安装辅材及甲供材卸货、转运、存储</t>
  </si>
  <si>
    <t>光缆甲供</t>
  </si>
  <si>
    <t>7.1.102</t>
  </si>
  <si>
    <t>光纤收发器</t>
  </si>
  <si>
    <t>单模，100BASE-FX</t>
  </si>
  <si>
    <t>1.本体安装
2.跳线、尾纤安装
3.光缆接续
4.测试记录</t>
  </si>
  <si>
    <t>1.按光纤收发器数量，以对计量
2.综合单价包干，包含一切安装辅材及甲供材卸货、转运、存储</t>
  </si>
  <si>
    <t>对</t>
  </si>
  <si>
    <t>7.1.104</t>
  </si>
  <si>
    <t>通讯管理机</t>
  </si>
  <si>
    <t>PMC-1302</t>
  </si>
  <si>
    <t>7.1.109</t>
  </si>
  <si>
    <t>低噪音柜式离心风机(PF-01)</t>
  </si>
  <si>
    <t>全压/静压：424Pa/328Pa、风量：11700m/h 、转速：700rpm、电机功率4KW</t>
  </si>
  <si>
    <t>1.设备本体及与本体联体的附件、管道、润滑冷却装置等的清洗、刮研、组装、调试
2.联轴器或皮带以及安全防护罩安装，设备带有的电动机及减震器安装
3.调试</t>
  </si>
  <si>
    <t>7.1.110</t>
  </si>
  <si>
    <t>电控防火进风口</t>
  </si>
  <si>
    <t>1500×800mm(风口带高效过滤器)</t>
  </si>
  <si>
    <t>1.风口制作安装固定</t>
  </si>
  <si>
    <t>1.依据图纸所示，按设计配置和功能要求的数量以个计量
2.综合单价包干，包含一切安装辅材及甲供材卸货、转运、存储</t>
  </si>
  <si>
    <t>进风口甲供</t>
  </si>
  <si>
    <t>7.1.111</t>
  </si>
  <si>
    <t>单层百叶排风口</t>
  </si>
  <si>
    <t>1250×800mm</t>
  </si>
  <si>
    <t>排风口甲供</t>
  </si>
  <si>
    <t>7.1.112</t>
  </si>
  <si>
    <t>600×400mm</t>
  </si>
  <si>
    <t>7.1.113</t>
  </si>
  <si>
    <t>电动防烟防火调节阀</t>
  </si>
  <si>
    <t>1.调节阀制作安装固定</t>
  </si>
  <si>
    <t>1.依据图纸所示，按设计配置和功能要求的数量以套计量
2.综合单价包干，包含一切安装辅材及甲供材卸货、转运、存储</t>
  </si>
  <si>
    <t>调节阀甲供</t>
  </si>
  <si>
    <t>7.1.114</t>
  </si>
  <si>
    <t>矩形风管</t>
  </si>
  <si>
    <t>1000×400mm</t>
  </si>
  <si>
    <t>1.风管制作安装固定</t>
  </si>
  <si>
    <t>1.依据图纸所示，按风管长度，以米计量
2.综合单价包干，包含一切安装辅材及甲供材卸货、转运、存储</t>
  </si>
  <si>
    <t>米</t>
  </si>
  <si>
    <t>风管甲供</t>
  </si>
  <si>
    <t>7.1.115</t>
  </si>
  <si>
    <t>630×400mm</t>
  </si>
  <si>
    <t>7.1.116</t>
  </si>
  <si>
    <t>630×320mm</t>
  </si>
  <si>
    <t>7.1.117</t>
  </si>
  <si>
    <t>钢筋</t>
  </si>
  <si>
    <t>HPB300</t>
  </si>
  <si>
    <t>1.钢筋制作绑扎安装</t>
  </si>
  <si>
    <t>1.依据图纸所示，按钢筋重量，以千克计量
2.综合单价包干，包含一切安装辅材</t>
  </si>
  <si>
    <t>kg</t>
  </si>
  <si>
    <t>7.1.118</t>
  </si>
  <si>
    <t>HRB400</t>
  </si>
  <si>
    <t>7.1.119</t>
  </si>
  <si>
    <t>混凝土</t>
  </si>
  <si>
    <t>C25混凝</t>
  </si>
  <si>
    <t>1.制、支、拆模板
2.洗刷管身基础及模板
3.拌和、浇筑混凝土，养护</t>
  </si>
  <si>
    <t>m3</t>
  </si>
  <si>
    <t>7.1.120</t>
  </si>
  <si>
    <t>照明配电箱</t>
  </si>
  <si>
    <t>XRM101(改)</t>
  </si>
  <si>
    <t>1.本体安装
2.图纸所示箱内设备
3.线缆连接
4.单体调试</t>
  </si>
  <si>
    <t>1.按配电箱数量以台为单位计量
2.综合单价包干，包含一切安装辅材</t>
  </si>
  <si>
    <t>配电箱甲供</t>
  </si>
  <si>
    <t>7.1.121</t>
  </si>
  <si>
    <t>防尘防水荧光灯</t>
  </si>
  <si>
    <t>T8-2×36</t>
  </si>
  <si>
    <t>1.测位，画线，打眼
2.埋螺栓，上木台，吊链
3.吊管加工，灯具组装
4.接线，焊接包头，试亮</t>
  </si>
  <si>
    <t>1.依据图纸所示，按荧光灯数量以套计量
2.综合单价包干，包含一切安装辅材</t>
  </si>
  <si>
    <t>7.1.122</t>
  </si>
  <si>
    <t>开关</t>
  </si>
  <si>
    <t>双联双控</t>
  </si>
  <si>
    <t>1.依据图纸所示，按开关数量以套计量
2.综合单价包干，包含一切安装辅材</t>
  </si>
  <si>
    <t>7.1.123</t>
  </si>
  <si>
    <t>插座</t>
  </si>
  <si>
    <t>220V</t>
  </si>
  <si>
    <t>1.依据图纸所示，按插座数量以个计量
2.综合单价包干，包含一切安装辅材</t>
  </si>
  <si>
    <t>7.1.124</t>
  </si>
  <si>
    <t>电缆</t>
  </si>
  <si>
    <t>ZBN-YJV-1KV-5×4</t>
  </si>
  <si>
    <t>7.1.125</t>
  </si>
  <si>
    <t>ZB-YJY-1KV-3×4</t>
  </si>
  <si>
    <t>7.1.126</t>
  </si>
  <si>
    <t>电线</t>
  </si>
  <si>
    <t>ZBN-BV-750V-5×2.5</t>
  </si>
  <si>
    <t>电线甲供</t>
  </si>
  <si>
    <t>7.1.127</t>
  </si>
  <si>
    <t>钢管</t>
  </si>
  <si>
    <t>SC20</t>
  </si>
  <si>
    <t>1.测位、画线
2.接管、配管、固定
3.穿引线</t>
  </si>
  <si>
    <t>1.按钢管长度以米为单位计量
2.综合单价包干，包含一切安装辅材</t>
  </si>
  <si>
    <t>钢管甲供</t>
  </si>
  <si>
    <t>7.1.128</t>
  </si>
  <si>
    <t>Ⅰ型电缆井</t>
  </si>
  <si>
    <t>1.挖土石方，材料转运，混凝土浇筑
2.盖板安装
3.其他安装、辅材等费用  
4.按图纸及规范规定的其他工作</t>
  </si>
  <si>
    <t>1.工程量按设计规格以座计算
2.综合单价包干，包含一切安装辅材</t>
  </si>
  <si>
    <t>7.1.129</t>
  </si>
  <si>
    <t>Ⅱ型电缆井</t>
  </si>
  <si>
    <t>7.1.130</t>
  </si>
  <si>
    <t>Ⅲ型电缆井</t>
  </si>
  <si>
    <t>7.1.131</t>
  </si>
  <si>
    <t>Ⅳ型电缆井</t>
  </si>
  <si>
    <t>7.1.132</t>
  </si>
  <si>
    <t>电缆井</t>
  </si>
  <si>
    <t>7.1.133</t>
  </si>
  <si>
    <t>SC100焊接钢管</t>
  </si>
  <si>
    <t>热镀锌</t>
  </si>
  <si>
    <t>7.1.134</t>
  </si>
  <si>
    <t>电缆管井挖方</t>
  </si>
  <si>
    <t>7.1.135</t>
  </si>
  <si>
    <t>可弯曲金属导管</t>
  </si>
  <si>
    <t>KJG-VH100</t>
  </si>
  <si>
    <t>7.2</t>
  </si>
  <si>
    <t>路段供配电</t>
  </si>
  <si>
    <t>7.2.1</t>
  </si>
  <si>
    <t>箱变</t>
  </si>
  <si>
    <t>BMW-10/0.4-50KVA</t>
  </si>
  <si>
    <t>7.2.2</t>
  </si>
  <si>
    <t>KYN28-12</t>
  </si>
  <si>
    <t>7.2.5</t>
  </si>
  <si>
    <t>电力变压器</t>
  </si>
  <si>
    <t>SCBH17-800KVA</t>
  </si>
  <si>
    <t>7.2.6</t>
  </si>
  <si>
    <t>SCBH17-630KVA</t>
  </si>
  <si>
    <t>7.2.7</t>
  </si>
  <si>
    <t>SCBH17-500KVA</t>
  </si>
  <si>
    <t>7.2.8</t>
  </si>
  <si>
    <t>SCBH17-400KVA</t>
  </si>
  <si>
    <t>7.2.9</t>
  </si>
  <si>
    <t>SCBH17-250KVA</t>
  </si>
  <si>
    <t>7.2.10</t>
  </si>
  <si>
    <t>GCS</t>
  </si>
  <si>
    <t>7.2.22</t>
  </si>
  <si>
    <t>10KV 电力电缆</t>
  </si>
  <si>
    <t>YJV22/10KV-3×120</t>
  </si>
  <si>
    <t>7.2.23</t>
  </si>
  <si>
    <t>YJV22/10KV-3×95</t>
  </si>
  <si>
    <t>7.2.24</t>
  </si>
  <si>
    <t>YJV22/10KV-3×50</t>
  </si>
  <si>
    <t>7.2.25</t>
  </si>
  <si>
    <t>1KV 电力电缆</t>
  </si>
  <si>
    <t>YJV-4×25</t>
  </si>
  <si>
    <t>7.2.26</t>
  </si>
  <si>
    <t>YJV-4×50</t>
  </si>
  <si>
    <t>7.2.31</t>
  </si>
  <si>
    <t>YJV -3×300+240</t>
  </si>
  <si>
    <t>7.2.32</t>
  </si>
  <si>
    <t>YJV -3×240+120</t>
  </si>
  <si>
    <t>7.2.33</t>
  </si>
  <si>
    <t>YJV-3×120+75</t>
  </si>
  <si>
    <t>7.2.34</t>
  </si>
  <si>
    <t>镀锌角钢接地极</t>
  </si>
  <si>
    <t>50×50×5×2500</t>
  </si>
  <si>
    <t>7.2.35</t>
  </si>
  <si>
    <t>镀锌接地扁钢</t>
  </si>
  <si>
    <t>-50×5</t>
  </si>
  <si>
    <t>7.2.36</t>
  </si>
  <si>
    <t>N线</t>
  </si>
  <si>
    <t>VV-1kV 1×70</t>
  </si>
  <si>
    <t>7.2.37</t>
  </si>
  <si>
    <t>-40×4</t>
  </si>
  <si>
    <t>7.2.38</t>
  </si>
  <si>
    <t>接地端子板</t>
  </si>
  <si>
    <t>铜板 320×80×6</t>
  </si>
  <si>
    <t>1.接地端子板安装固定</t>
  </si>
  <si>
    <t>1.依据图纸所示，按接地端子板数量，以块计量
2.综合单价包干，包含一切安装辅材及甲供材卸货、转运、存储</t>
  </si>
  <si>
    <t>7.2.39</t>
  </si>
  <si>
    <t>电力人孔</t>
  </si>
  <si>
    <t>2200×1400×2070mm</t>
  </si>
  <si>
    <t>1.工程量按设计规格以个计算
2.综合单价包干，包含一切安装辅材</t>
  </si>
  <si>
    <t>7.2.40</t>
  </si>
  <si>
    <t>电力手孔</t>
  </si>
  <si>
    <t>1190×1190×1000mm</t>
  </si>
  <si>
    <t>7.2.41</t>
  </si>
  <si>
    <t>镀锌钢管</t>
  </si>
  <si>
    <t>Φ114×3.5</t>
  </si>
  <si>
    <t>1.按钢管长度以米为单位计量
2.综合单价包干，包含一切安装辅材及甲供材卸货、转运、存储</t>
  </si>
  <si>
    <t>7.2.42</t>
  </si>
  <si>
    <t>10#槽钢</t>
  </si>
  <si>
    <t>7.2.44</t>
  </si>
  <si>
    <t>C20</t>
  </si>
  <si>
    <t>7.2.45</t>
  </si>
  <si>
    <t>水泥砂浆砖砌体</t>
  </si>
  <si>
    <t>机砖砌筑</t>
  </si>
  <si>
    <t>1.搭、拆脚手架及踏步
2.砖浸水
3.配、拌、运砂浆
4.砌筑
5.勾缝
6.养护</t>
  </si>
  <si>
    <t>7.2.46</t>
  </si>
  <si>
    <t>花纹钢板</t>
  </si>
  <si>
    <t>厚6mm</t>
  </si>
  <si>
    <t>1.花纹钢板安装固定
2.具体符合设计及业主要求</t>
  </si>
  <si>
    <t>1.依据图纸所示，按花纹钢板面积，以平方米计量
2.综合单价包干，包含一切安装辅材及甲供材卸货、转运、存储</t>
  </si>
  <si>
    <t>m2</t>
  </si>
  <si>
    <t>7.2.47</t>
  </si>
  <si>
    <t>绝缘胶垫</t>
  </si>
  <si>
    <t>1.依据图纸所示，按橡胶垫面积，以平方米计量
2.综合单价包干，包含一切安装辅材</t>
  </si>
  <si>
    <t>7.2.48</t>
  </si>
  <si>
    <t>7.2.49</t>
  </si>
  <si>
    <t>工业控制计算机</t>
  </si>
  <si>
    <t>含17"LED显示器</t>
  </si>
  <si>
    <t>1.本体安装
2.软件安装
3.线缆连接
4.单机调试</t>
  </si>
  <si>
    <t>7.2.53</t>
  </si>
  <si>
    <t>单路</t>
  </si>
  <si>
    <t>1.按光纤收发器数量，以套计量
2.综合单价包干，包含一切安装辅材及甲供材卸货、转运、存储</t>
  </si>
  <si>
    <t>7.2.54</t>
  </si>
  <si>
    <t>单模光缆</t>
  </si>
  <si>
    <t>7.2.55</t>
  </si>
  <si>
    <t>通讯双绞线</t>
  </si>
  <si>
    <t>STP5</t>
  </si>
  <si>
    <t>1.网线布放
2.水晶头制作
3.测通</t>
  </si>
  <si>
    <t>1.依据图纸所示，按双绞线长度，以米计量
2.综合单价包干，包含一切安装辅材及甲供材卸货、转运、存储</t>
  </si>
  <si>
    <t>7.2.56</t>
  </si>
  <si>
    <t>7.2.57</t>
  </si>
  <si>
    <t>10KV母线槽</t>
  </si>
  <si>
    <t>GFME1-800/10kV</t>
  </si>
  <si>
    <t>1.开箱检查，接头清洗处理 
2.绝缘测试，吊装就位
3.线槽连接，固定，接地
4.始端箱安装测试</t>
  </si>
  <si>
    <t>1.依据图纸所示，按母线槽长度，以米计量
2.综合单价包干，包含一切安装辅材及始端箱</t>
  </si>
  <si>
    <t>7.2.58</t>
  </si>
  <si>
    <t>400V母线槽</t>
  </si>
  <si>
    <t>CFC2508G</t>
  </si>
  <si>
    <t>7.2.59</t>
  </si>
  <si>
    <t>绝缘母线槽</t>
  </si>
  <si>
    <t>XL-1600A</t>
  </si>
  <si>
    <t>7.2.60</t>
  </si>
  <si>
    <t>XL-1000A</t>
  </si>
  <si>
    <t>7.2.61</t>
  </si>
  <si>
    <t>XL-800A</t>
  </si>
  <si>
    <t>7.2.62</t>
  </si>
  <si>
    <t>XL-2500A</t>
  </si>
  <si>
    <t>7.2.63</t>
  </si>
  <si>
    <t>双电源动力箱</t>
  </si>
  <si>
    <t>MNS-E/GA12</t>
  </si>
  <si>
    <t>7.2.64</t>
  </si>
  <si>
    <t>SCBH17-1250 10/0.4</t>
  </si>
  <si>
    <t>7.2.65</t>
  </si>
  <si>
    <t>箱式电站</t>
  </si>
  <si>
    <t>DXB-12/0.4 100KVA</t>
  </si>
  <si>
    <t>7.2.66</t>
  </si>
  <si>
    <t>MNS</t>
  </si>
  <si>
    <t>7.2.67</t>
  </si>
  <si>
    <t>控制电缆</t>
  </si>
  <si>
    <t>KVVP2-22 4×6     450/750</t>
  </si>
  <si>
    <t>小计</t>
  </si>
  <si>
    <t>安全生产费（元）</t>
  </si>
  <si>
    <t>说明:</t>
  </si>
  <si>
    <t>1、劳务报价包含投标人的税金、利润、施工成本、安全文明施工费、赶工费等因施工产生的一切费用。</t>
  </si>
  <si>
    <t>2、无论工作内容是否描述，需要做砼基础等设备，清单综合报价包含了基础预埋件、开挖、钢筋、钢筋绑扎、支模、混凝土、浇筑、拆模、杆件吊装、安装、场地清理及相关附件安装、多次转运等相应费用，上述情况不再单独计价。</t>
  </si>
  <si>
    <t>3、不单独计价项报价已包含在主体设备劳务价上，在不计价清单上的报价视为无效报价。</t>
  </si>
  <si>
    <t>4、本清单工程量不做计价依据，计价根据项目部优化方案，据实收方计价。</t>
  </si>
  <si>
    <t>5、所有清单综合报价包含材料、设备到场后，卸货费用，设备从库房转运至施工现场的一次转运费、或将从库房转运至项目指定现场堆放、设备转运到施工地点的多次转运费以及大宗材料类设备的现场卸货费、转运费、库房租赁费、保管费、照看费等。</t>
  </si>
  <si>
    <t>6、需要调试的设备，所有清单综合报价包含协助调试费用，不予另行计费。</t>
  </si>
  <si>
    <t>7、劳务单位负责卸货及转运，对已领用的材料、设备自行承担相应保管义务。</t>
  </si>
  <si>
    <t>8、电缆沟施工时沟盖板的掀盖及恢复包含在清单报价中，不单独计算。</t>
  </si>
  <si>
    <t>9、除了工作内容中写明的甲供设备（材料）外的一切施工所需辅材等费用已包含在报价中，报价人不得要求项目部提供甲供材料（设备）外的一切材料、辅助安装设备、设施等，也不得由此提出任何索赔或变更。</t>
  </si>
  <si>
    <t>10、报价人需牵头负责甲供设备的安装和调试，以及系统的接入和路段监控中心的调试等，专业化承担较高的设备由厂家配合；
11、甲供设备配套的安装附件如支架、摄像机底板等辅助安装材料安装不匹配时，报价人应自行配备与之匹配的一切材料辅助安装，不得由此提出任何索赔或变更。
12、报价人需根据项目部需求和现场实施进度无条件追加施工人员，如果工期滞后，且劳务单位无具体措施时项目部可根据现场实际情况决定是否将部分工程量和全部工程量变更给其他单位实施，产生的费用在劳务单位中进行扣减；
13、报价人应综合考虑项目工期导致过程中的窝工、赶工等费用，所有清单综合报价包含此项费用，不予另行计费。</t>
  </si>
  <si>
    <t>14、配电箱内断路器、双电源切换开关、交流接触器、软启动器、两进线一母联电源转换系统等元器件品牌应为ABB、施耐德、西门子或相当于以上品牌的产品；防雷浪涌应为中光防雷、上海雷迅、ABB、施耐德、西门子或相当于以上品牌的产品。所有配电柜均基于配置表及元器件品牌要求进行报价。</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</si>
</sst>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0_);[Red]\(0.00\)"/>
    <numFmt numFmtId="179" formatCode="0.00_ "/>
  </numFmts>
  <fonts count="31">
    <font>
      <sz val="11"/>
      <color theme="1"/>
      <name val="宋体"/>
      <charset val="134"/>
      <scheme val="minor"/>
    </font>
    <font>
      <b/>
      <sz val="11"/>
      <name val="宋体"/>
      <charset val="134"/>
      <scheme val="minor"/>
    </font>
    <font>
      <sz val="11"/>
      <name val="宋体"/>
      <charset val="134"/>
      <scheme val="minor"/>
    </font>
    <font>
      <b/>
      <sz val="14"/>
      <name val="宋体"/>
      <charset val="134"/>
      <scheme val="minor"/>
    </font>
    <font>
      <sz val="9"/>
      <name val="宋体"/>
      <charset val="134"/>
    </font>
    <font>
      <b/>
      <sz val="9"/>
      <name val="宋体"/>
      <charset val="134"/>
    </font>
    <font>
      <sz val="9"/>
      <name val="smartSimSun"/>
      <charset val="134"/>
    </font>
    <font>
      <sz val="8"/>
      <name val="宋体"/>
      <charset val="134"/>
    </font>
    <font>
      <sz val="10"/>
      <name val="宋体"/>
      <charset val="134"/>
    </font>
    <font>
      <sz val="10"/>
      <name val="宋体"/>
      <charset val="134"/>
      <scheme val="minor"/>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Calibri"/>
      <charset val="161"/>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000000"/>
      </left>
      <right/>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8"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0" borderId="19" applyNumberFormat="0" applyFill="0" applyAlignment="0" applyProtection="0">
      <alignment vertical="center"/>
    </xf>
    <xf numFmtId="0" fontId="14" fillId="9" borderId="0" applyNumberFormat="0" applyBorder="0" applyAlignment="0" applyProtection="0">
      <alignment vertical="center"/>
    </xf>
    <xf numFmtId="0" fontId="17" fillId="0" borderId="20" applyNumberFormat="0" applyFill="0" applyAlignment="0" applyProtection="0">
      <alignment vertical="center"/>
    </xf>
    <xf numFmtId="0" fontId="14" fillId="10" borderId="0" applyNumberFormat="0" applyBorder="0" applyAlignment="0" applyProtection="0">
      <alignment vertical="center"/>
    </xf>
    <xf numFmtId="0" fontId="23" fillId="11" borderId="21" applyNumberFormat="0" applyAlignment="0" applyProtection="0">
      <alignment vertical="center"/>
    </xf>
    <xf numFmtId="0" fontId="24" fillId="11" borderId="17" applyNumberFormat="0" applyAlignment="0" applyProtection="0">
      <alignment vertical="center"/>
    </xf>
    <xf numFmtId="0" fontId="25" fillId="12" borderId="22"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23" applyNumberFormat="0" applyFill="0" applyAlignment="0" applyProtection="0">
      <alignment vertical="center"/>
    </xf>
    <xf numFmtId="0" fontId="27" fillId="0" borderId="24"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73">
    <xf numFmtId="0" fontId="0" fillId="0" borderId="0" xfId="0">
      <alignment vertical="center"/>
    </xf>
    <xf numFmtId="0" fontId="1" fillId="0" borderId="0" xfId="0" applyFont="1" applyFill="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pplyProtection="1">
      <alignment vertical="center"/>
      <protection locked="0"/>
    </xf>
    <xf numFmtId="177" fontId="2" fillId="0" borderId="0" xfId="0" applyNumberFormat="1" applyFont="1" applyFill="1" applyAlignment="1">
      <alignment vertical="center"/>
    </xf>
    <xf numFmtId="178" fontId="2" fillId="0" borderId="0" xfId="0" applyNumberFormat="1" applyFont="1" applyFill="1" applyAlignment="1">
      <alignment horizontal="center" vertical="center"/>
    </xf>
    <xf numFmtId="178" fontId="2" fillId="0" borderId="0" xfId="0" applyNumberFormat="1" applyFont="1" applyFill="1" applyAlignment="1" applyProtection="1">
      <alignment horizontal="center" vertical="center"/>
      <protection locked="0"/>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176" fontId="4" fillId="0" borderId="3" xfId="0" applyNumberFormat="1" applyFont="1" applyFill="1" applyBorder="1" applyAlignment="1" applyProtection="1">
      <alignment horizontal="center" vertical="center" wrapText="1"/>
    </xf>
    <xf numFmtId="176" fontId="4" fillId="0" borderId="3" xfId="0" applyNumberFormat="1" applyFont="1" applyFill="1" applyBorder="1" applyAlignment="1" applyProtection="1">
      <alignment horizontal="center" vertical="center" wrapText="1"/>
      <protection locked="0"/>
    </xf>
    <xf numFmtId="177" fontId="4"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xf>
    <xf numFmtId="176" fontId="5" fillId="0" borderId="3" xfId="0" applyNumberFormat="1" applyFont="1" applyFill="1" applyBorder="1" applyAlignment="1" applyProtection="1">
      <alignment horizontal="center" vertical="center" wrapText="1"/>
    </xf>
    <xf numFmtId="176" fontId="4" fillId="0" borderId="3" xfId="0" applyNumberFormat="1" applyFont="1" applyFill="1" applyBorder="1" applyAlignment="1" applyProtection="1">
      <alignment horizontal="left" vertical="center" wrapText="1"/>
    </xf>
    <xf numFmtId="177" fontId="4" fillId="0" borderId="1"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center" vertical="center" wrapText="1"/>
    </xf>
    <xf numFmtId="176" fontId="4" fillId="0" borderId="4" xfId="0" applyNumberFormat="1" applyFont="1" applyFill="1" applyBorder="1" applyAlignment="1" applyProtection="1">
      <alignment horizontal="center" vertical="center" wrapText="1"/>
    </xf>
    <xf numFmtId="176" fontId="4" fillId="0" borderId="4" xfId="0" applyNumberFormat="1" applyFont="1" applyFill="1" applyBorder="1" applyAlignment="1" applyProtection="1">
      <alignment horizontal="left" vertical="center" wrapText="1"/>
    </xf>
    <xf numFmtId="176" fontId="4" fillId="0" borderId="4" xfId="0" applyNumberFormat="1" applyFont="1" applyFill="1" applyBorder="1" applyAlignment="1" applyProtection="1">
      <alignment horizontal="center" vertical="center" wrapText="1"/>
      <protection locked="0"/>
    </xf>
    <xf numFmtId="177" fontId="4" fillId="0" borderId="6" xfId="0" applyNumberFormat="1" applyFont="1" applyFill="1" applyBorder="1" applyAlignment="1" applyProtection="1">
      <alignment horizontal="center" vertical="center" wrapText="1"/>
    </xf>
    <xf numFmtId="176" fontId="4" fillId="0" borderId="7" xfId="0" applyNumberFormat="1" applyFont="1" applyFill="1" applyBorder="1" applyAlignment="1" applyProtection="1">
      <alignment horizontal="center" vertical="center" wrapText="1"/>
    </xf>
    <xf numFmtId="176" fontId="4" fillId="0" borderId="8" xfId="0" applyNumberFormat="1" applyFont="1" applyFill="1" applyBorder="1" applyAlignment="1">
      <alignment horizontal="center" vertical="center" wrapText="1"/>
    </xf>
    <xf numFmtId="176" fontId="4" fillId="0" borderId="9" xfId="0" applyNumberFormat="1" applyFont="1" applyFill="1" applyBorder="1" applyAlignment="1" applyProtection="1">
      <alignment horizontal="center" vertical="center" wrapText="1"/>
      <protection locked="0"/>
    </xf>
    <xf numFmtId="176" fontId="4" fillId="0" borderId="9" xfId="0" applyNumberFormat="1" applyFont="1" applyFill="1" applyBorder="1" applyAlignment="1" applyProtection="1">
      <alignment horizontal="center" vertical="center" wrapText="1"/>
    </xf>
    <xf numFmtId="176" fontId="4" fillId="0" borderId="3" xfId="0" applyNumberFormat="1" applyFont="1" applyFill="1" applyBorder="1" applyAlignment="1">
      <alignment horizontal="center" vertical="center" wrapText="1"/>
    </xf>
    <xf numFmtId="176" fontId="4" fillId="0" borderId="10" xfId="0" applyNumberFormat="1" applyFont="1" applyFill="1" applyBorder="1" applyAlignment="1" applyProtection="1">
      <alignment horizontal="center" vertical="center" wrapText="1"/>
    </xf>
    <xf numFmtId="176" fontId="4" fillId="0" borderId="11" xfId="0" applyNumberFormat="1" applyFont="1" applyFill="1" applyBorder="1" applyAlignment="1" applyProtection="1">
      <alignment horizontal="center" vertical="center" wrapText="1"/>
    </xf>
    <xf numFmtId="176" fontId="4" fillId="0" borderId="12" xfId="0" applyNumberFormat="1" applyFont="1" applyFill="1" applyBorder="1" applyAlignment="1" applyProtection="1">
      <alignment horizontal="center" vertical="center" wrapText="1"/>
    </xf>
    <xf numFmtId="176" fontId="4" fillId="0" borderId="3" xfId="0" applyNumberFormat="1" applyFont="1" applyFill="1" applyBorder="1" applyAlignment="1">
      <alignment horizontal="left" vertical="center" wrapText="1"/>
    </xf>
    <xf numFmtId="177" fontId="4" fillId="0" borderId="13" xfId="0" applyNumberFormat="1" applyFont="1" applyFill="1" applyBorder="1" applyAlignment="1">
      <alignment horizontal="center" vertical="center" wrapText="1"/>
    </xf>
    <xf numFmtId="0" fontId="6" fillId="0" borderId="4" xfId="0" applyFont="1" applyFill="1" applyBorder="1" applyAlignment="1" applyProtection="1">
      <alignment horizontal="left" vertical="center" wrapText="1"/>
    </xf>
    <xf numFmtId="0" fontId="3" fillId="0" borderId="2" xfId="0" applyFont="1" applyFill="1" applyBorder="1" applyAlignment="1" applyProtection="1">
      <alignment horizontal="center" vertical="center"/>
      <protection locked="0"/>
    </xf>
    <xf numFmtId="178" fontId="3" fillId="0" borderId="2" xfId="0" applyNumberFormat="1" applyFont="1" applyFill="1" applyBorder="1" applyAlignment="1" applyProtection="1">
      <alignment horizontal="center" vertical="center"/>
      <protection locked="0"/>
    </xf>
    <xf numFmtId="0" fontId="3" fillId="0" borderId="8" xfId="0" applyFont="1" applyFill="1" applyBorder="1" applyAlignment="1">
      <alignment horizontal="center" vertical="center"/>
    </xf>
    <xf numFmtId="178" fontId="4" fillId="0" borderId="3" xfId="0" applyNumberFormat="1" applyFont="1" applyFill="1" applyBorder="1" applyAlignment="1" applyProtection="1">
      <alignment horizontal="center" vertical="center" wrapText="1"/>
    </xf>
    <xf numFmtId="178" fontId="4" fillId="0" borderId="3" xfId="0" applyNumberFormat="1" applyFont="1" applyFill="1" applyBorder="1" applyAlignment="1" applyProtection="1">
      <alignment horizontal="center" vertical="center" wrapText="1"/>
      <protection locked="0"/>
    </xf>
    <xf numFmtId="178" fontId="7" fillId="0" borderId="3"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xf>
    <xf numFmtId="176" fontId="5" fillId="0" borderId="4" xfId="0" applyNumberFormat="1" applyFont="1" applyFill="1" applyBorder="1" applyAlignment="1" applyProtection="1">
      <alignment horizontal="center" vertical="center" wrapText="1"/>
    </xf>
    <xf numFmtId="176" fontId="4" fillId="0" borderId="14" xfId="0" applyNumberFormat="1" applyFont="1" applyFill="1" applyBorder="1" applyAlignment="1">
      <alignment horizontal="center" vertical="center" wrapText="1"/>
    </xf>
    <xf numFmtId="176" fontId="4" fillId="0" borderId="14" xfId="0"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left" vertical="center" wrapText="1"/>
    </xf>
    <xf numFmtId="176" fontId="4" fillId="0" borderId="6" xfId="0" applyNumberFormat="1" applyFont="1" applyFill="1" applyBorder="1" applyAlignment="1" applyProtection="1">
      <alignment horizontal="center" vertical="center" wrapText="1"/>
    </xf>
    <xf numFmtId="176" fontId="4" fillId="0" borderId="10" xfId="0" applyNumberFormat="1" applyFont="1" applyFill="1" applyBorder="1" applyAlignment="1" applyProtection="1">
      <alignment horizontal="left" vertical="center" wrapText="1"/>
    </xf>
    <xf numFmtId="177" fontId="4" fillId="0" borderId="15"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49" fontId="5" fillId="0" borderId="1"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1" fillId="0" borderId="0" xfId="0" applyFont="1" applyFill="1" applyAlignment="1">
      <alignment vertical="center"/>
    </xf>
    <xf numFmtId="0" fontId="8" fillId="0" borderId="0" xfId="0" applyFont="1" applyFill="1" applyAlignment="1">
      <alignment horizontal="left" vertical="center" wrapText="1"/>
    </xf>
    <xf numFmtId="0" fontId="8" fillId="0" borderId="0" xfId="0" applyFont="1" applyFill="1" applyAlignment="1" applyProtection="1">
      <alignment horizontal="left" vertical="center" wrapText="1"/>
      <protection locked="0"/>
    </xf>
    <xf numFmtId="177" fontId="8" fillId="0" borderId="0" xfId="0" applyNumberFormat="1" applyFont="1" applyFill="1" applyAlignment="1">
      <alignment horizontal="left" vertical="center" wrapText="1"/>
    </xf>
    <xf numFmtId="0" fontId="8" fillId="0" borderId="0" xfId="0" applyFont="1" applyFill="1" applyAlignment="1">
      <alignment horizontal="left" vertical="center"/>
    </xf>
    <xf numFmtId="0" fontId="8" fillId="0" borderId="0" xfId="0" applyFont="1" applyFill="1" applyAlignment="1" applyProtection="1">
      <alignment horizontal="left" vertical="center"/>
      <protection locked="0"/>
    </xf>
    <xf numFmtId="177" fontId="8" fillId="0" borderId="0" xfId="0" applyNumberFormat="1" applyFont="1" applyFill="1" applyAlignment="1">
      <alignment horizontal="left" vertical="center"/>
    </xf>
    <xf numFmtId="0" fontId="8" fillId="0" borderId="0" xfId="0" applyFont="1" applyFill="1" applyAlignment="1">
      <alignment horizontal="left" vertical="top" wrapText="1"/>
    </xf>
    <xf numFmtId="0" fontId="8" fillId="0" borderId="0" xfId="0" applyFont="1" applyFill="1" applyAlignment="1" applyProtection="1">
      <alignment horizontal="left" vertical="top" wrapText="1"/>
      <protection locked="0"/>
    </xf>
    <xf numFmtId="177" fontId="8" fillId="0" borderId="0" xfId="0" applyNumberFormat="1" applyFont="1" applyFill="1" applyAlignment="1">
      <alignment horizontal="left" vertical="top" wrapText="1"/>
    </xf>
    <xf numFmtId="0" fontId="9" fillId="0" borderId="0" xfId="0" applyFont="1" applyFill="1" applyAlignment="1">
      <alignment horizontal="left" vertical="top" wrapText="1"/>
    </xf>
    <xf numFmtId="0" fontId="9" fillId="0" borderId="0" xfId="0" applyFont="1" applyFill="1" applyAlignment="1" applyProtection="1">
      <alignment horizontal="left" vertical="top" wrapText="1"/>
      <protection locked="0"/>
    </xf>
    <xf numFmtId="178" fontId="4" fillId="0" borderId="16" xfId="0" applyNumberFormat="1" applyFont="1" applyFill="1" applyBorder="1" applyAlignment="1" applyProtection="1">
      <alignment horizontal="center" vertical="center" wrapText="1"/>
      <protection locked="0"/>
    </xf>
    <xf numFmtId="179" fontId="10" fillId="0" borderId="3" xfId="0" applyNumberFormat="1"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protection locked="0"/>
    </xf>
    <xf numFmtId="178" fontId="5" fillId="0" borderId="8" xfId="0" applyNumberFormat="1" applyFont="1" applyFill="1" applyBorder="1" applyAlignment="1" applyProtection="1">
      <alignment horizontal="center" vertical="center" wrapText="1"/>
      <protection locked="0"/>
    </xf>
    <xf numFmtId="178" fontId="1" fillId="0" borderId="3" xfId="0" applyNumberFormat="1" applyFont="1" applyFill="1" applyBorder="1" applyAlignment="1">
      <alignment horizontal="center" vertical="center"/>
    </xf>
    <xf numFmtId="49" fontId="5" fillId="0" borderId="2" xfId="0" applyNumberFormat="1" applyFont="1" applyFill="1" applyBorder="1" applyAlignment="1" applyProtection="1">
      <alignment vertical="center" wrapText="1"/>
    </xf>
    <xf numFmtId="178" fontId="2" fillId="0" borderId="0" xfId="0" applyNumberFormat="1" applyFont="1" applyFill="1" applyAlignment="1">
      <alignment vertical="center"/>
    </xf>
    <xf numFmtId="178" fontId="2" fillId="0" borderId="0" xfId="0" applyNumberFormat="1" applyFont="1" applyFill="1" applyAlignment="1" applyProtection="1">
      <alignment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8"/>
  <sheetViews>
    <sheetView tabSelected="1" workbookViewId="0">
      <pane ySplit="2" topLeftCell="A3" activePane="bottomLeft" state="frozen"/>
      <selection/>
      <selection pane="bottomLeft" activeCell="J6" sqref="J6"/>
    </sheetView>
  </sheetViews>
  <sheetFormatPr defaultColWidth="9" defaultRowHeight="13.5"/>
  <cols>
    <col min="1" max="1" width="4" style="2" customWidth="1"/>
    <col min="2" max="2" width="9" style="2" customWidth="1"/>
    <col min="3" max="3" width="10.75" style="2" customWidth="1"/>
    <col min="4" max="5" width="19" style="3" customWidth="1"/>
    <col min="6" max="6" width="4.5" style="2" customWidth="1"/>
    <col min="7" max="7" width="7" style="4" customWidth="1"/>
    <col min="8" max="8" width="7.875" style="5" customWidth="1"/>
    <col min="9" max="9" width="11" style="6" customWidth="1"/>
    <col min="10" max="11" width="9.625" style="7" customWidth="1"/>
    <col min="12" max="12" width="9.625" style="6" customWidth="1"/>
    <col min="13" max="13" width="14.75" style="6" customWidth="1"/>
    <col min="14" max="14" width="5.5" style="2" customWidth="1"/>
    <col min="15" max="16384" width="9" style="2"/>
  </cols>
  <sheetData>
    <row r="1" ht="36" customHeight="1" spans="1:14">
      <c r="A1" s="8" t="s">
        <v>0</v>
      </c>
      <c r="B1" s="9"/>
      <c r="C1" s="9"/>
      <c r="D1" s="9"/>
      <c r="E1" s="9"/>
      <c r="F1" s="9"/>
      <c r="G1" s="9"/>
      <c r="H1" s="9"/>
      <c r="I1" s="9"/>
      <c r="J1" s="35"/>
      <c r="K1" s="36"/>
      <c r="L1" s="9"/>
      <c r="M1" s="9"/>
      <c r="N1" s="37"/>
    </row>
    <row r="2" ht="30" customHeight="1" spans="1:14">
      <c r="A2" s="10" t="s">
        <v>1</v>
      </c>
      <c r="B2" s="11" t="s">
        <v>2</v>
      </c>
      <c r="C2" s="11" t="s">
        <v>3</v>
      </c>
      <c r="D2" s="11" t="s">
        <v>4</v>
      </c>
      <c r="E2" s="11" t="s">
        <v>5</v>
      </c>
      <c r="F2" s="11" t="s">
        <v>6</v>
      </c>
      <c r="G2" s="12" t="s">
        <v>7</v>
      </c>
      <c r="H2" s="13" t="s">
        <v>8</v>
      </c>
      <c r="I2" s="38" t="s">
        <v>9</v>
      </c>
      <c r="J2" s="39" t="s">
        <v>10</v>
      </c>
      <c r="K2" s="39" t="s">
        <v>11</v>
      </c>
      <c r="L2" s="38" t="s">
        <v>12</v>
      </c>
      <c r="M2" s="38" t="s">
        <v>13</v>
      </c>
      <c r="N2" s="11" t="s">
        <v>14</v>
      </c>
    </row>
    <row r="3" ht="30" customHeight="1" spans="1:14">
      <c r="A3" s="14" t="s">
        <v>15</v>
      </c>
      <c r="B3" s="15" t="s">
        <v>16</v>
      </c>
      <c r="C3" s="11"/>
      <c r="D3" s="16"/>
      <c r="E3" s="16"/>
      <c r="F3" s="11"/>
      <c r="G3" s="12"/>
      <c r="H3" s="13"/>
      <c r="I3" s="38"/>
      <c r="J3" s="39"/>
      <c r="K3" s="39"/>
      <c r="L3" s="38"/>
      <c r="M3" s="38"/>
      <c r="N3" s="11"/>
    </row>
    <row r="4" ht="30" customHeight="1" spans="1:14">
      <c r="A4" s="14" t="s">
        <v>17</v>
      </c>
      <c r="B4" s="15" t="s">
        <v>18</v>
      </c>
      <c r="C4" s="11"/>
      <c r="D4" s="16"/>
      <c r="E4" s="16"/>
      <c r="F4" s="11"/>
      <c r="G4" s="12"/>
      <c r="H4" s="17"/>
      <c r="I4" s="38"/>
      <c r="J4" s="39"/>
      <c r="K4" s="39"/>
      <c r="L4" s="38"/>
      <c r="M4" s="38"/>
      <c r="N4" s="11"/>
    </row>
    <row r="5" ht="48" customHeight="1" spans="1:14">
      <c r="A5" s="18" t="s">
        <v>19</v>
      </c>
      <c r="B5" s="19" t="s">
        <v>20</v>
      </c>
      <c r="C5" s="20" t="s">
        <v>21</v>
      </c>
      <c r="D5" s="21" t="s">
        <v>22</v>
      </c>
      <c r="E5" s="21" t="s">
        <v>23</v>
      </c>
      <c r="F5" s="20" t="s">
        <v>24</v>
      </c>
      <c r="G5" s="22"/>
      <c r="H5" s="23">
        <v>4</v>
      </c>
      <c r="I5" s="38">
        <v>63220.5244436807</v>
      </c>
      <c r="J5" s="40"/>
      <c r="K5" s="39"/>
      <c r="L5" s="38">
        <f>J5+K5</f>
        <v>0</v>
      </c>
      <c r="M5" s="38">
        <f>L5*H5</f>
        <v>0</v>
      </c>
      <c r="N5" s="11"/>
    </row>
    <row r="6" ht="48" customHeight="1" spans="1:14">
      <c r="A6" s="18" t="s">
        <v>25</v>
      </c>
      <c r="B6" s="19" t="s">
        <v>20</v>
      </c>
      <c r="C6" s="24" t="s">
        <v>26</v>
      </c>
      <c r="D6" s="21" t="s">
        <v>22</v>
      </c>
      <c r="E6" s="21" t="s">
        <v>23</v>
      </c>
      <c r="F6" s="20" t="s">
        <v>24</v>
      </c>
      <c r="G6" s="22"/>
      <c r="H6" s="23">
        <v>1</v>
      </c>
      <c r="I6" s="38">
        <v>36036.1173640347</v>
      </c>
      <c r="J6" s="40"/>
      <c r="K6" s="39"/>
      <c r="L6" s="38">
        <f>J6+K6</f>
        <v>0</v>
      </c>
      <c r="M6" s="38">
        <f>L6*H6</f>
        <v>0</v>
      </c>
      <c r="N6" s="11"/>
    </row>
    <row r="7" ht="48" customHeight="1" spans="1:14">
      <c r="A7" s="18" t="s">
        <v>27</v>
      </c>
      <c r="B7" s="19" t="s">
        <v>20</v>
      </c>
      <c r="C7" s="25" t="s">
        <v>28</v>
      </c>
      <c r="D7" s="21" t="s">
        <v>22</v>
      </c>
      <c r="E7" s="21" t="s">
        <v>23</v>
      </c>
      <c r="F7" s="20" t="s">
        <v>24</v>
      </c>
      <c r="G7" s="22"/>
      <c r="H7" s="23">
        <v>1</v>
      </c>
      <c r="I7" s="38">
        <v>70523.5244436807</v>
      </c>
      <c r="J7" s="40"/>
      <c r="K7" s="39"/>
      <c r="L7" s="38">
        <f>J7+K7</f>
        <v>0</v>
      </c>
      <c r="M7" s="38">
        <f>L7*H7</f>
        <v>0</v>
      </c>
      <c r="N7" s="11"/>
    </row>
    <row r="8" ht="48" customHeight="1" spans="1:14">
      <c r="A8" s="18" t="s">
        <v>29</v>
      </c>
      <c r="B8" s="19" t="s">
        <v>20</v>
      </c>
      <c r="C8" s="25" t="s">
        <v>30</v>
      </c>
      <c r="D8" s="21" t="s">
        <v>22</v>
      </c>
      <c r="E8" s="21" t="s">
        <v>23</v>
      </c>
      <c r="F8" s="20" t="s">
        <v>24</v>
      </c>
      <c r="G8" s="22"/>
      <c r="H8" s="23">
        <v>1</v>
      </c>
      <c r="I8" s="38">
        <v>81247.9669215568</v>
      </c>
      <c r="J8" s="40"/>
      <c r="K8" s="39"/>
      <c r="L8" s="38">
        <f>J8+K8</f>
        <v>0</v>
      </c>
      <c r="M8" s="38">
        <f>L8*H8</f>
        <v>0</v>
      </c>
      <c r="N8" s="11"/>
    </row>
    <row r="9" ht="48" customHeight="1" spans="1:14">
      <c r="A9" s="18" t="s">
        <v>31</v>
      </c>
      <c r="B9" s="19" t="s">
        <v>20</v>
      </c>
      <c r="C9" s="25" t="s">
        <v>32</v>
      </c>
      <c r="D9" s="21" t="s">
        <v>22</v>
      </c>
      <c r="E9" s="21" t="s">
        <v>23</v>
      </c>
      <c r="F9" s="20" t="s">
        <v>24</v>
      </c>
      <c r="G9" s="22"/>
      <c r="H9" s="23">
        <v>1</v>
      </c>
      <c r="I9" s="38">
        <v>85983.1970100524</v>
      </c>
      <c r="J9" s="40"/>
      <c r="K9" s="39"/>
      <c r="L9" s="38">
        <f>J9+K9</f>
        <v>0</v>
      </c>
      <c r="M9" s="38">
        <f>L9*H9</f>
        <v>0</v>
      </c>
      <c r="N9" s="11"/>
    </row>
    <row r="10" ht="48" customHeight="1" spans="1:14">
      <c r="A10" s="18" t="s">
        <v>33</v>
      </c>
      <c r="B10" s="19" t="s">
        <v>20</v>
      </c>
      <c r="C10" s="24" t="s">
        <v>34</v>
      </c>
      <c r="D10" s="21" t="s">
        <v>22</v>
      </c>
      <c r="E10" s="21" t="s">
        <v>35</v>
      </c>
      <c r="F10" s="20" t="s">
        <v>36</v>
      </c>
      <c r="G10" s="22"/>
      <c r="H10" s="23">
        <v>4</v>
      </c>
      <c r="I10" s="38">
        <v>53588.1235501332</v>
      </c>
      <c r="J10" s="40"/>
      <c r="K10" s="39"/>
      <c r="L10" s="38">
        <f>J10+K10</f>
        <v>0</v>
      </c>
      <c r="M10" s="38">
        <f>L10*H10</f>
        <v>0</v>
      </c>
      <c r="N10" s="11"/>
    </row>
    <row r="11" ht="48" customHeight="1" spans="1:14">
      <c r="A11" s="18" t="s">
        <v>37</v>
      </c>
      <c r="B11" s="11" t="s">
        <v>20</v>
      </c>
      <c r="C11" s="24" t="s">
        <v>38</v>
      </c>
      <c r="D11" s="21" t="s">
        <v>22</v>
      </c>
      <c r="E11" s="21" t="s">
        <v>23</v>
      </c>
      <c r="F11" s="20" t="s">
        <v>24</v>
      </c>
      <c r="G11" s="22"/>
      <c r="H11" s="23">
        <v>4</v>
      </c>
      <c r="I11" s="38">
        <v>82304.3182403987</v>
      </c>
      <c r="J11" s="40"/>
      <c r="K11" s="39"/>
      <c r="L11" s="38">
        <f>J11+K11</f>
        <v>0</v>
      </c>
      <c r="M11" s="38">
        <f>L11*H11</f>
        <v>0</v>
      </c>
      <c r="N11" s="11"/>
    </row>
    <row r="12" ht="58" customHeight="1" spans="1:14">
      <c r="A12" s="18" t="s">
        <v>39</v>
      </c>
      <c r="B12" s="11" t="s">
        <v>40</v>
      </c>
      <c r="C12" s="24" t="s">
        <v>41</v>
      </c>
      <c r="D12" s="21" t="s">
        <v>42</v>
      </c>
      <c r="E12" s="21" t="s">
        <v>43</v>
      </c>
      <c r="F12" s="20" t="s">
        <v>36</v>
      </c>
      <c r="G12" s="26" t="s">
        <v>44</v>
      </c>
      <c r="H12" s="23">
        <v>1</v>
      </c>
      <c r="I12" s="38">
        <v>933</v>
      </c>
      <c r="J12" s="40"/>
      <c r="K12" s="39"/>
      <c r="L12" s="38">
        <f>J12+K12</f>
        <v>0</v>
      </c>
      <c r="M12" s="38">
        <f>L12*H12</f>
        <v>0</v>
      </c>
      <c r="N12" s="11" t="s">
        <v>45</v>
      </c>
    </row>
    <row r="13" ht="58" customHeight="1" spans="1:14">
      <c r="A13" s="18" t="s">
        <v>46</v>
      </c>
      <c r="B13" s="27" t="s">
        <v>47</v>
      </c>
      <c r="C13" s="20" t="s">
        <v>48</v>
      </c>
      <c r="D13" s="21" t="s">
        <v>49</v>
      </c>
      <c r="E13" s="21" t="s">
        <v>50</v>
      </c>
      <c r="F13" s="20" t="s">
        <v>51</v>
      </c>
      <c r="G13" s="26" t="s">
        <v>44</v>
      </c>
      <c r="H13" s="23">
        <v>1</v>
      </c>
      <c r="I13" s="38">
        <v>8877</v>
      </c>
      <c r="J13" s="40"/>
      <c r="K13" s="39"/>
      <c r="L13" s="38">
        <f>J13+K13</f>
        <v>0</v>
      </c>
      <c r="M13" s="38">
        <f>L13*H13</f>
        <v>0</v>
      </c>
      <c r="N13" s="11"/>
    </row>
    <row r="14" ht="58" customHeight="1" spans="1:14">
      <c r="A14" s="18" t="s">
        <v>52</v>
      </c>
      <c r="B14" s="28" t="s">
        <v>53</v>
      </c>
      <c r="C14" s="20" t="s">
        <v>54</v>
      </c>
      <c r="D14" s="21" t="s">
        <v>55</v>
      </c>
      <c r="E14" s="21" t="s">
        <v>56</v>
      </c>
      <c r="F14" s="20" t="s">
        <v>57</v>
      </c>
      <c r="G14" s="26" t="s">
        <v>44</v>
      </c>
      <c r="H14" s="23">
        <v>29.5</v>
      </c>
      <c r="I14" s="38">
        <v>50.44</v>
      </c>
      <c r="J14" s="40"/>
      <c r="K14" s="39"/>
      <c r="L14" s="38">
        <f>J14+K14</f>
        <v>0</v>
      </c>
      <c r="M14" s="38">
        <f>L14*H14</f>
        <v>0</v>
      </c>
      <c r="N14" s="11"/>
    </row>
    <row r="15" ht="69" customHeight="1" spans="1:14">
      <c r="A15" s="18" t="s">
        <v>58</v>
      </c>
      <c r="B15" s="20" t="s">
        <v>59</v>
      </c>
      <c r="C15" s="20" t="s">
        <v>60</v>
      </c>
      <c r="D15" s="21" t="s">
        <v>61</v>
      </c>
      <c r="E15" s="21" t="s">
        <v>23</v>
      </c>
      <c r="F15" s="20" t="s">
        <v>24</v>
      </c>
      <c r="G15" s="26"/>
      <c r="H15" s="23">
        <v>125</v>
      </c>
      <c r="I15" s="38">
        <v>50649.2067187903</v>
      </c>
      <c r="J15" s="40"/>
      <c r="K15" s="39"/>
      <c r="L15" s="38">
        <f>J15+K15</f>
        <v>0</v>
      </c>
      <c r="M15" s="38">
        <f>L15*H15</f>
        <v>0</v>
      </c>
      <c r="N15" s="11"/>
    </row>
    <row r="16" ht="54" customHeight="1" spans="1:14">
      <c r="A16" s="18" t="s">
        <v>62</v>
      </c>
      <c r="B16" s="20" t="s">
        <v>63</v>
      </c>
      <c r="C16" s="20" t="s">
        <v>64</v>
      </c>
      <c r="D16" s="21" t="s">
        <v>65</v>
      </c>
      <c r="E16" s="21" t="s">
        <v>23</v>
      </c>
      <c r="F16" s="20" t="s">
        <v>24</v>
      </c>
      <c r="G16" s="26"/>
      <c r="H16" s="23">
        <v>2</v>
      </c>
      <c r="I16" s="38">
        <v>67686.4714322536</v>
      </c>
      <c r="J16" s="40"/>
      <c r="K16" s="39"/>
      <c r="L16" s="38">
        <f>J16+K16</f>
        <v>0</v>
      </c>
      <c r="M16" s="38">
        <f>L16*H16</f>
        <v>0</v>
      </c>
      <c r="N16" s="11"/>
    </row>
    <row r="17" ht="54" customHeight="1" spans="1:14">
      <c r="A17" s="18" t="s">
        <v>66</v>
      </c>
      <c r="B17" s="20" t="s">
        <v>63</v>
      </c>
      <c r="C17" s="20" t="s">
        <v>67</v>
      </c>
      <c r="D17" s="21" t="s">
        <v>65</v>
      </c>
      <c r="E17" s="21" t="s">
        <v>23</v>
      </c>
      <c r="F17" s="20" t="s">
        <v>24</v>
      </c>
      <c r="G17" s="26"/>
      <c r="H17" s="23">
        <v>6</v>
      </c>
      <c r="I17" s="38">
        <v>97783.0112552625</v>
      </c>
      <c r="J17" s="40"/>
      <c r="K17" s="39"/>
      <c r="L17" s="38">
        <f>J17+K17</f>
        <v>0</v>
      </c>
      <c r="M17" s="38">
        <f>L17*H17</f>
        <v>0</v>
      </c>
      <c r="N17" s="11"/>
    </row>
    <row r="18" ht="54" customHeight="1" spans="1:14">
      <c r="A18" s="18" t="s">
        <v>68</v>
      </c>
      <c r="B18" s="20" t="s">
        <v>63</v>
      </c>
      <c r="C18" s="20" t="s">
        <v>69</v>
      </c>
      <c r="D18" s="21" t="s">
        <v>65</v>
      </c>
      <c r="E18" s="21" t="s">
        <v>23</v>
      </c>
      <c r="F18" s="20" t="s">
        <v>24</v>
      </c>
      <c r="G18" s="26"/>
      <c r="H18" s="23">
        <v>8</v>
      </c>
      <c r="I18" s="38">
        <v>103591.84311367</v>
      </c>
      <c r="J18" s="40"/>
      <c r="K18" s="39"/>
      <c r="L18" s="38">
        <f>J18+K18</f>
        <v>0</v>
      </c>
      <c r="M18" s="38">
        <f>L18*H18</f>
        <v>0</v>
      </c>
      <c r="N18" s="11"/>
    </row>
    <row r="19" ht="54" customHeight="1" spans="1:14">
      <c r="A19" s="18" t="s">
        <v>70</v>
      </c>
      <c r="B19" s="20" t="s">
        <v>63</v>
      </c>
      <c r="C19" s="20" t="s">
        <v>71</v>
      </c>
      <c r="D19" s="21" t="s">
        <v>65</v>
      </c>
      <c r="E19" s="21" t="s">
        <v>23</v>
      </c>
      <c r="F19" s="20" t="s">
        <v>24</v>
      </c>
      <c r="G19" s="26"/>
      <c r="H19" s="23">
        <v>14</v>
      </c>
      <c r="I19" s="38">
        <v>117592.878597818</v>
      </c>
      <c r="J19" s="40"/>
      <c r="K19" s="39"/>
      <c r="L19" s="38">
        <f>J19+K19</f>
        <v>0</v>
      </c>
      <c r="M19" s="38">
        <f>L19*H19</f>
        <v>0</v>
      </c>
      <c r="N19" s="11"/>
    </row>
    <row r="20" ht="54" customHeight="1" spans="1:14">
      <c r="A20" s="18" t="s">
        <v>72</v>
      </c>
      <c r="B20" s="20" t="s">
        <v>63</v>
      </c>
      <c r="C20" s="20" t="s">
        <v>73</v>
      </c>
      <c r="D20" s="21" t="s">
        <v>65</v>
      </c>
      <c r="E20" s="21" t="s">
        <v>23</v>
      </c>
      <c r="F20" s="20" t="s">
        <v>24</v>
      </c>
      <c r="G20" s="26"/>
      <c r="H20" s="23">
        <v>6</v>
      </c>
      <c r="I20" s="38">
        <v>136830.896296933</v>
      </c>
      <c r="J20" s="40"/>
      <c r="K20" s="39"/>
      <c r="L20" s="38">
        <f>J20+K20</f>
        <v>0</v>
      </c>
      <c r="M20" s="38">
        <f>L20*H20</f>
        <v>0</v>
      </c>
      <c r="N20" s="11"/>
    </row>
    <row r="21" ht="54" customHeight="1" spans="1:14">
      <c r="A21" s="18" t="s">
        <v>74</v>
      </c>
      <c r="B21" s="20" t="s">
        <v>63</v>
      </c>
      <c r="C21" s="20" t="s">
        <v>75</v>
      </c>
      <c r="D21" s="21" t="s">
        <v>65</v>
      </c>
      <c r="E21" s="21" t="s">
        <v>23</v>
      </c>
      <c r="F21" s="20" t="s">
        <v>24</v>
      </c>
      <c r="G21" s="26"/>
      <c r="H21" s="23">
        <v>2</v>
      </c>
      <c r="I21" s="38">
        <v>165698.34616376</v>
      </c>
      <c r="J21" s="40"/>
      <c r="K21" s="39"/>
      <c r="L21" s="38">
        <f>J21+K21</f>
        <v>0</v>
      </c>
      <c r="M21" s="38">
        <f>L21*H21</f>
        <v>0</v>
      </c>
      <c r="N21" s="11"/>
    </row>
    <row r="22" ht="56.25" spans="1:14">
      <c r="A22" s="18" t="s">
        <v>76</v>
      </c>
      <c r="B22" s="20" t="s">
        <v>77</v>
      </c>
      <c r="C22" s="20" t="s">
        <v>78</v>
      </c>
      <c r="D22" s="21" t="s">
        <v>61</v>
      </c>
      <c r="E22" s="21" t="s">
        <v>23</v>
      </c>
      <c r="F22" s="20" t="s">
        <v>24</v>
      </c>
      <c r="G22" s="26"/>
      <c r="H22" s="23">
        <v>2</v>
      </c>
      <c r="I22" s="38">
        <v>45892.6992009623</v>
      </c>
      <c r="J22" s="40"/>
      <c r="K22" s="39"/>
      <c r="L22" s="38">
        <f>J22+K22</f>
        <v>0</v>
      </c>
      <c r="M22" s="38">
        <f>L22*H22</f>
        <v>0</v>
      </c>
      <c r="N22" s="11"/>
    </row>
    <row r="23" ht="56.25" spans="1:14">
      <c r="A23" s="18" t="s">
        <v>79</v>
      </c>
      <c r="B23" s="20" t="s">
        <v>80</v>
      </c>
      <c r="C23" s="20" t="s">
        <v>81</v>
      </c>
      <c r="D23" s="21" t="s">
        <v>61</v>
      </c>
      <c r="E23" s="21" t="s">
        <v>23</v>
      </c>
      <c r="F23" s="20" t="s">
        <v>24</v>
      </c>
      <c r="G23" s="26"/>
      <c r="H23" s="23">
        <v>54</v>
      </c>
      <c r="I23" s="38">
        <v>59817.3166371682</v>
      </c>
      <c r="J23" s="40"/>
      <c r="K23" s="39"/>
      <c r="L23" s="38">
        <f>J23+K23</f>
        <v>0</v>
      </c>
      <c r="M23" s="38">
        <f>L23*H23</f>
        <v>0</v>
      </c>
      <c r="N23" s="11"/>
    </row>
    <row r="24" ht="56.25" spans="1:14">
      <c r="A24" s="18" t="s">
        <v>82</v>
      </c>
      <c r="B24" s="20" t="s">
        <v>83</v>
      </c>
      <c r="C24" s="20" t="s">
        <v>84</v>
      </c>
      <c r="D24" s="21" t="s">
        <v>61</v>
      </c>
      <c r="E24" s="21" t="s">
        <v>23</v>
      </c>
      <c r="F24" s="20" t="s">
        <v>24</v>
      </c>
      <c r="G24" s="26"/>
      <c r="H24" s="23">
        <v>26</v>
      </c>
      <c r="I24" s="38">
        <v>85062.8941592921</v>
      </c>
      <c r="J24" s="40"/>
      <c r="K24" s="39"/>
      <c r="L24" s="38">
        <f>J24+K24</f>
        <v>0</v>
      </c>
      <c r="M24" s="38">
        <f>L24*H24</f>
        <v>0</v>
      </c>
      <c r="N24" s="11"/>
    </row>
    <row r="25" ht="56.25" spans="1:14">
      <c r="A25" s="18" t="s">
        <v>85</v>
      </c>
      <c r="B25" s="20" t="s">
        <v>86</v>
      </c>
      <c r="C25" s="20" t="s">
        <v>78</v>
      </c>
      <c r="D25" s="21" t="s">
        <v>61</v>
      </c>
      <c r="E25" s="21" t="s">
        <v>23</v>
      </c>
      <c r="F25" s="20" t="s">
        <v>24</v>
      </c>
      <c r="G25" s="26"/>
      <c r="H25" s="23">
        <v>38</v>
      </c>
      <c r="I25" s="38">
        <v>45409.05</v>
      </c>
      <c r="J25" s="40"/>
      <c r="K25" s="39"/>
      <c r="L25" s="38">
        <f>J25+K25</f>
        <v>0</v>
      </c>
      <c r="M25" s="38">
        <f>L25*H25</f>
        <v>0</v>
      </c>
      <c r="N25" s="11"/>
    </row>
    <row r="26" ht="56.25" spans="1:14">
      <c r="A26" s="18" t="s">
        <v>87</v>
      </c>
      <c r="B26" s="20" t="s">
        <v>88</v>
      </c>
      <c r="C26" s="20" t="s">
        <v>78</v>
      </c>
      <c r="D26" s="21" t="s">
        <v>61</v>
      </c>
      <c r="E26" s="21" t="s">
        <v>23</v>
      </c>
      <c r="F26" s="20" t="s">
        <v>24</v>
      </c>
      <c r="G26" s="26"/>
      <c r="H26" s="23">
        <v>95</v>
      </c>
      <c r="I26" s="38">
        <v>47717.7257496349</v>
      </c>
      <c r="J26" s="40"/>
      <c r="K26" s="39"/>
      <c r="L26" s="38">
        <f>J26+K26</f>
        <v>0</v>
      </c>
      <c r="M26" s="38">
        <f>L26*H26</f>
        <v>0</v>
      </c>
      <c r="N26" s="11"/>
    </row>
    <row r="27" ht="54" customHeight="1" spans="1:14">
      <c r="A27" s="18" t="s">
        <v>89</v>
      </c>
      <c r="B27" s="20" t="s">
        <v>90</v>
      </c>
      <c r="C27" s="20" t="s">
        <v>91</v>
      </c>
      <c r="D27" s="21" t="s">
        <v>61</v>
      </c>
      <c r="E27" s="21" t="s">
        <v>23</v>
      </c>
      <c r="F27" s="20" t="s">
        <v>36</v>
      </c>
      <c r="G27" s="26"/>
      <c r="H27" s="23">
        <v>20</v>
      </c>
      <c r="I27" s="38">
        <v>47411.6632743363</v>
      </c>
      <c r="J27" s="40"/>
      <c r="K27" s="39"/>
      <c r="L27" s="38">
        <f t="shared" ref="L27:L58" si="0">J27+K27</f>
        <v>0</v>
      </c>
      <c r="M27" s="38">
        <f t="shared" ref="M27:M57" si="1">L27*H27</f>
        <v>0</v>
      </c>
      <c r="N27" s="11"/>
    </row>
    <row r="28" ht="80" customHeight="1" spans="1:14">
      <c r="A28" s="18" t="s">
        <v>92</v>
      </c>
      <c r="B28" s="20" t="s">
        <v>93</v>
      </c>
      <c r="C28" s="20" t="s">
        <v>94</v>
      </c>
      <c r="D28" s="21" t="s">
        <v>95</v>
      </c>
      <c r="E28" s="21" t="s">
        <v>96</v>
      </c>
      <c r="F28" s="20" t="s">
        <v>97</v>
      </c>
      <c r="G28" s="26" t="s">
        <v>44</v>
      </c>
      <c r="H28" s="23">
        <v>8</v>
      </c>
      <c r="I28" s="38">
        <v>667.5</v>
      </c>
      <c r="J28" s="40"/>
      <c r="K28" s="39"/>
      <c r="L28" s="38">
        <f t="shared" si="0"/>
        <v>0</v>
      </c>
      <c r="M28" s="38">
        <f t="shared" si="1"/>
        <v>0</v>
      </c>
      <c r="N28" s="11"/>
    </row>
    <row r="29" ht="80" customHeight="1" spans="1:14">
      <c r="A29" s="18" t="s">
        <v>98</v>
      </c>
      <c r="B29" s="20" t="s">
        <v>93</v>
      </c>
      <c r="C29" s="20" t="s">
        <v>99</v>
      </c>
      <c r="D29" s="21" t="s">
        <v>95</v>
      </c>
      <c r="E29" s="21" t="s">
        <v>96</v>
      </c>
      <c r="F29" s="20" t="s">
        <v>97</v>
      </c>
      <c r="G29" s="26" t="s">
        <v>44</v>
      </c>
      <c r="H29" s="23">
        <v>16</v>
      </c>
      <c r="I29" s="38">
        <v>667.63</v>
      </c>
      <c r="J29" s="40"/>
      <c r="K29" s="39"/>
      <c r="L29" s="38">
        <f t="shared" si="0"/>
        <v>0</v>
      </c>
      <c r="M29" s="38">
        <f t="shared" si="1"/>
        <v>0</v>
      </c>
      <c r="N29" s="11"/>
    </row>
    <row r="30" ht="80" customHeight="1" spans="1:14">
      <c r="A30" s="18" t="s">
        <v>100</v>
      </c>
      <c r="B30" s="20" t="s">
        <v>93</v>
      </c>
      <c r="C30" s="20" t="s">
        <v>101</v>
      </c>
      <c r="D30" s="21" t="s">
        <v>95</v>
      </c>
      <c r="E30" s="21" t="s">
        <v>96</v>
      </c>
      <c r="F30" s="20" t="s">
        <v>97</v>
      </c>
      <c r="G30" s="26" t="s">
        <v>44</v>
      </c>
      <c r="H30" s="23">
        <v>108</v>
      </c>
      <c r="I30" s="38">
        <v>667.57</v>
      </c>
      <c r="J30" s="40"/>
      <c r="K30" s="39"/>
      <c r="L30" s="38">
        <f t="shared" si="0"/>
        <v>0</v>
      </c>
      <c r="M30" s="38">
        <f t="shared" si="1"/>
        <v>0</v>
      </c>
      <c r="N30" s="11"/>
    </row>
    <row r="31" ht="80" customHeight="1" spans="1:14">
      <c r="A31" s="18" t="s">
        <v>102</v>
      </c>
      <c r="B31" s="28" t="s">
        <v>103</v>
      </c>
      <c r="C31" s="28" t="s">
        <v>104</v>
      </c>
      <c r="D31" s="21" t="s">
        <v>95</v>
      </c>
      <c r="E31" s="21" t="s">
        <v>96</v>
      </c>
      <c r="F31" s="28" t="s">
        <v>97</v>
      </c>
      <c r="G31" s="26" t="s">
        <v>44</v>
      </c>
      <c r="H31" s="23">
        <v>4</v>
      </c>
      <c r="I31" s="38">
        <v>496.75</v>
      </c>
      <c r="J31" s="40"/>
      <c r="K31" s="39"/>
      <c r="L31" s="38">
        <f t="shared" si="0"/>
        <v>0</v>
      </c>
      <c r="M31" s="38">
        <f t="shared" si="1"/>
        <v>0</v>
      </c>
      <c r="N31" s="11"/>
    </row>
    <row r="32" ht="113" customHeight="1" spans="1:14">
      <c r="A32" s="18" t="s">
        <v>105</v>
      </c>
      <c r="B32" s="20" t="s">
        <v>106</v>
      </c>
      <c r="C32" s="20" t="s">
        <v>107</v>
      </c>
      <c r="D32" s="21" t="s">
        <v>108</v>
      </c>
      <c r="E32" s="21" t="s">
        <v>109</v>
      </c>
      <c r="F32" s="29" t="s">
        <v>110</v>
      </c>
      <c r="G32" s="26" t="s">
        <v>44</v>
      </c>
      <c r="H32" s="23">
        <v>400</v>
      </c>
      <c r="I32" s="38">
        <v>20.01</v>
      </c>
      <c r="J32" s="40"/>
      <c r="K32" s="39"/>
      <c r="L32" s="38">
        <f t="shared" si="0"/>
        <v>0</v>
      </c>
      <c r="M32" s="38">
        <f t="shared" si="1"/>
        <v>0</v>
      </c>
      <c r="N32" s="11" t="s">
        <v>111</v>
      </c>
    </row>
    <row r="33" ht="113" customHeight="1" spans="1:14">
      <c r="A33" s="18" t="s">
        <v>112</v>
      </c>
      <c r="B33" s="20" t="s">
        <v>106</v>
      </c>
      <c r="C33" s="30" t="s">
        <v>113</v>
      </c>
      <c r="D33" s="21" t="s">
        <v>108</v>
      </c>
      <c r="E33" s="21" t="s">
        <v>109</v>
      </c>
      <c r="F33" s="11" t="s">
        <v>110</v>
      </c>
      <c r="G33" s="26" t="s">
        <v>44</v>
      </c>
      <c r="H33" s="23">
        <v>1700</v>
      </c>
      <c r="I33" s="38">
        <v>20.01</v>
      </c>
      <c r="J33" s="40"/>
      <c r="K33" s="39"/>
      <c r="L33" s="38">
        <f t="shared" si="0"/>
        <v>0</v>
      </c>
      <c r="M33" s="38">
        <f t="shared" si="1"/>
        <v>0</v>
      </c>
      <c r="N33" s="11" t="s">
        <v>111</v>
      </c>
    </row>
    <row r="34" ht="113" customHeight="1" spans="1:14">
      <c r="A34" s="18" t="s">
        <v>114</v>
      </c>
      <c r="B34" s="28" t="s">
        <v>115</v>
      </c>
      <c r="C34" s="28" t="s">
        <v>116</v>
      </c>
      <c r="D34" s="21" t="s">
        <v>108</v>
      </c>
      <c r="E34" s="21" t="s">
        <v>109</v>
      </c>
      <c r="F34" s="31" t="s">
        <v>110</v>
      </c>
      <c r="G34" s="26" t="s">
        <v>44</v>
      </c>
      <c r="H34" s="23">
        <v>100</v>
      </c>
      <c r="I34" s="38">
        <v>11.79</v>
      </c>
      <c r="J34" s="40"/>
      <c r="K34" s="39"/>
      <c r="L34" s="38">
        <f t="shared" si="0"/>
        <v>0</v>
      </c>
      <c r="M34" s="38">
        <f t="shared" si="1"/>
        <v>0</v>
      </c>
      <c r="N34" s="11" t="s">
        <v>111</v>
      </c>
    </row>
    <row r="35" ht="113" customHeight="1" spans="1:14">
      <c r="A35" s="18" t="s">
        <v>117</v>
      </c>
      <c r="B35" s="20" t="s">
        <v>106</v>
      </c>
      <c r="C35" s="20" t="s">
        <v>118</v>
      </c>
      <c r="D35" s="21" t="s">
        <v>108</v>
      </c>
      <c r="E35" s="21" t="s">
        <v>109</v>
      </c>
      <c r="F35" s="24" t="s">
        <v>110</v>
      </c>
      <c r="G35" s="26" t="s">
        <v>44</v>
      </c>
      <c r="H35" s="23">
        <v>16626.35</v>
      </c>
      <c r="I35" s="38">
        <v>20.01</v>
      </c>
      <c r="J35" s="40"/>
      <c r="K35" s="39"/>
      <c r="L35" s="38">
        <f t="shared" si="0"/>
        <v>0</v>
      </c>
      <c r="M35" s="38">
        <f t="shared" si="1"/>
        <v>0</v>
      </c>
      <c r="N35" s="11" t="s">
        <v>111</v>
      </c>
    </row>
    <row r="36" ht="113" customHeight="1" spans="1:14">
      <c r="A36" s="18" t="s">
        <v>119</v>
      </c>
      <c r="B36" s="20" t="s">
        <v>106</v>
      </c>
      <c r="C36" s="20" t="s">
        <v>120</v>
      </c>
      <c r="D36" s="21" t="s">
        <v>108</v>
      </c>
      <c r="E36" s="21" t="s">
        <v>109</v>
      </c>
      <c r="F36" s="24" t="s">
        <v>110</v>
      </c>
      <c r="G36" s="26" t="s">
        <v>44</v>
      </c>
      <c r="H36" s="23">
        <v>1140</v>
      </c>
      <c r="I36" s="38">
        <v>20.01</v>
      </c>
      <c r="J36" s="40"/>
      <c r="K36" s="39"/>
      <c r="L36" s="38">
        <f t="shared" si="0"/>
        <v>0</v>
      </c>
      <c r="M36" s="38">
        <f t="shared" si="1"/>
        <v>0</v>
      </c>
      <c r="N36" s="11" t="s">
        <v>111</v>
      </c>
    </row>
    <row r="37" ht="113" customHeight="1" spans="1:14">
      <c r="A37" s="18" t="s">
        <v>121</v>
      </c>
      <c r="B37" s="28" t="s">
        <v>122</v>
      </c>
      <c r="C37" s="28" t="s">
        <v>123</v>
      </c>
      <c r="D37" s="21" t="s">
        <v>108</v>
      </c>
      <c r="E37" s="21" t="s">
        <v>109</v>
      </c>
      <c r="F37" s="24" t="s">
        <v>110</v>
      </c>
      <c r="G37" s="26" t="s">
        <v>44</v>
      </c>
      <c r="H37" s="23">
        <v>10</v>
      </c>
      <c r="I37" s="38">
        <v>11.9</v>
      </c>
      <c r="J37" s="40"/>
      <c r="K37" s="39"/>
      <c r="L37" s="38">
        <f t="shared" si="0"/>
        <v>0</v>
      </c>
      <c r="M37" s="38">
        <f t="shared" si="1"/>
        <v>0</v>
      </c>
      <c r="N37" s="11" t="s">
        <v>111</v>
      </c>
    </row>
    <row r="38" ht="113" customHeight="1" spans="1:14">
      <c r="A38" s="18" t="s">
        <v>124</v>
      </c>
      <c r="B38" s="28" t="s">
        <v>125</v>
      </c>
      <c r="C38" s="28" t="s">
        <v>126</v>
      </c>
      <c r="D38" s="21" t="s">
        <v>108</v>
      </c>
      <c r="E38" s="21" t="s">
        <v>109</v>
      </c>
      <c r="F38" s="24" t="s">
        <v>110</v>
      </c>
      <c r="G38" s="26" t="s">
        <v>44</v>
      </c>
      <c r="H38" s="23">
        <v>40</v>
      </c>
      <c r="I38" s="38">
        <v>20.05</v>
      </c>
      <c r="J38" s="40"/>
      <c r="K38" s="39"/>
      <c r="L38" s="38">
        <f t="shared" si="0"/>
        <v>0</v>
      </c>
      <c r="M38" s="38">
        <f t="shared" si="1"/>
        <v>0</v>
      </c>
      <c r="N38" s="11" t="s">
        <v>111</v>
      </c>
    </row>
    <row r="39" ht="113" customHeight="1" spans="1:14">
      <c r="A39" s="18" t="s">
        <v>127</v>
      </c>
      <c r="B39" s="28" t="s">
        <v>125</v>
      </c>
      <c r="C39" s="28" t="s">
        <v>128</v>
      </c>
      <c r="D39" s="21" t="s">
        <v>108</v>
      </c>
      <c r="E39" s="21" t="s">
        <v>109</v>
      </c>
      <c r="F39" s="24" t="s">
        <v>110</v>
      </c>
      <c r="G39" s="26" t="s">
        <v>44</v>
      </c>
      <c r="H39" s="23">
        <v>320</v>
      </c>
      <c r="I39" s="38">
        <v>30.48</v>
      </c>
      <c r="J39" s="40"/>
      <c r="K39" s="39"/>
      <c r="L39" s="38">
        <f t="shared" si="0"/>
        <v>0</v>
      </c>
      <c r="M39" s="38">
        <f t="shared" si="1"/>
        <v>0</v>
      </c>
      <c r="N39" s="11" t="s">
        <v>111</v>
      </c>
    </row>
    <row r="40" ht="113" customHeight="1" spans="1:14">
      <c r="A40" s="18" t="s">
        <v>129</v>
      </c>
      <c r="B40" s="28" t="s">
        <v>125</v>
      </c>
      <c r="C40" s="28" t="s">
        <v>130</v>
      </c>
      <c r="D40" s="21" t="s">
        <v>108</v>
      </c>
      <c r="E40" s="21" t="s">
        <v>109</v>
      </c>
      <c r="F40" s="24" t="s">
        <v>110</v>
      </c>
      <c r="G40" s="26" t="s">
        <v>44</v>
      </c>
      <c r="H40" s="23">
        <v>560</v>
      </c>
      <c r="I40" s="38">
        <v>30.47</v>
      </c>
      <c r="J40" s="40"/>
      <c r="K40" s="39"/>
      <c r="L40" s="38">
        <f t="shared" si="0"/>
        <v>0</v>
      </c>
      <c r="M40" s="38">
        <f t="shared" si="1"/>
        <v>0</v>
      </c>
      <c r="N40" s="11" t="s">
        <v>111</v>
      </c>
    </row>
    <row r="41" ht="113" customHeight="1" spans="1:14">
      <c r="A41" s="18" t="s">
        <v>131</v>
      </c>
      <c r="B41" s="28" t="s">
        <v>125</v>
      </c>
      <c r="C41" s="20" t="s">
        <v>132</v>
      </c>
      <c r="D41" s="21" t="s">
        <v>108</v>
      </c>
      <c r="E41" s="21" t="s">
        <v>109</v>
      </c>
      <c r="F41" s="24" t="s">
        <v>110</v>
      </c>
      <c r="G41" s="26" t="s">
        <v>44</v>
      </c>
      <c r="H41" s="23">
        <v>440</v>
      </c>
      <c r="I41" s="38">
        <v>30.48</v>
      </c>
      <c r="J41" s="40"/>
      <c r="K41" s="39"/>
      <c r="L41" s="38">
        <f t="shared" si="0"/>
        <v>0</v>
      </c>
      <c r="M41" s="38">
        <f t="shared" si="1"/>
        <v>0</v>
      </c>
      <c r="N41" s="11" t="s">
        <v>111</v>
      </c>
    </row>
    <row r="42" ht="113" customHeight="1" spans="1:14">
      <c r="A42" s="18" t="s">
        <v>133</v>
      </c>
      <c r="B42" s="20" t="s">
        <v>134</v>
      </c>
      <c r="C42" s="28" t="s">
        <v>135</v>
      </c>
      <c r="D42" s="21" t="s">
        <v>108</v>
      </c>
      <c r="E42" s="21" t="s">
        <v>109</v>
      </c>
      <c r="F42" s="20" t="s">
        <v>110</v>
      </c>
      <c r="G42" s="26" t="s">
        <v>44</v>
      </c>
      <c r="H42" s="23">
        <v>10</v>
      </c>
      <c r="I42" s="38">
        <v>11.9</v>
      </c>
      <c r="J42" s="40"/>
      <c r="K42" s="39"/>
      <c r="L42" s="38">
        <f t="shared" si="0"/>
        <v>0</v>
      </c>
      <c r="M42" s="38">
        <f t="shared" si="1"/>
        <v>0</v>
      </c>
      <c r="N42" s="11" t="s">
        <v>111</v>
      </c>
    </row>
    <row r="43" ht="113" customHeight="1" spans="1:14">
      <c r="A43" s="18" t="s">
        <v>136</v>
      </c>
      <c r="B43" s="20" t="s">
        <v>137</v>
      </c>
      <c r="C43" s="20" t="s">
        <v>138</v>
      </c>
      <c r="D43" s="21" t="s">
        <v>108</v>
      </c>
      <c r="E43" s="21" t="s">
        <v>109</v>
      </c>
      <c r="F43" s="20" t="s">
        <v>110</v>
      </c>
      <c r="G43" s="26" t="s">
        <v>44</v>
      </c>
      <c r="H43" s="23">
        <v>760</v>
      </c>
      <c r="I43" s="38">
        <v>20.01</v>
      </c>
      <c r="J43" s="40"/>
      <c r="K43" s="39"/>
      <c r="L43" s="38">
        <f t="shared" si="0"/>
        <v>0</v>
      </c>
      <c r="M43" s="38">
        <f t="shared" si="1"/>
        <v>0</v>
      </c>
      <c r="N43" s="11" t="s">
        <v>111</v>
      </c>
    </row>
    <row r="44" ht="113" customHeight="1" spans="1:14">
      <c r="A44" s="18" t="s">
        <v>139</v>
      </c>
      <c r="B44" s="20" t="s">
        <v>106</v>
      </c>
      <c r="C44" s="20" t="s">
        <v>140</v>
      </c>
      <c r="D44" s="21" t="s">
        <v>108</v>
      </c>
      <c r="E44" s="21" t="s">
        <v>109</v>
      </c>
      <c r="F44" s="20" t="s">
        <v>110</v>
      </c>
      <c r="G44" s="26" t="s">
        <v>44</v>
      </c>
      <c r="H44" s="23">
        <v>2000</v>
      </c>
      <c r="I44" s="38">
        <v>11.78</v>
      </c>
      <c r="J44" s="40"/>
      <c r="K44" s="39"/>
      <c r="L44" s="38">
        <f t="shared" si="0"/>
        <v>0</v>
      </c>
      <c r="M44" s="38">
        <f t="shared" si="1"/>
        <v>0</v>
      </c>
      <c r="N44" s="11" t="s">
        <v>111</v>
      </c>
    </row>
    <row r="45" ht="113" customHeight="1" spans="1:14">
      <c r="A45" s="18" t="s">
        <v>141</v>
      </c>
      <c r="B45" s="20" t="s">
        <v>106</v>
      </c>
      <c r="C45" s="20" t="s">
        <v>142</v>
      </c>
      <c r="D45" s="21" t="s">
        <v>108</v>
      </c>
      <c r="E45" s="21" t="s">
        <v>109</v>
      </c>
      <c r="F45" s="20" t="s">
        <v>110</v>
      </c>
      <c r="G45" s="26" t="s">
        <v>44</v>
      </c>
      <c r="H45" s="23">
        <v>1000</v>
      </c>
      <c r="I45" s="38">
        <v>11.78</v>
      </c>
      <c r="J45" s="40"/>
      <c r="K45" s="39"/>
      <c r="L45" s="38">
        <f t="shared" si="0"/>
        <v>0</v>
      </c>
      <c r="M45" s="38">
        <f t="shared" si="1"/>
        <v>0</v>
      </c>
      <c r="N45" s="11" t="s">
        <v>111</v>
      </c>
    </row>
    <row r="46" ht="113" customHeight="1" spans="1:14">
      <c r="A46" s="18" t="s">
        <v>143</v>
      </c>
      <c r="B46" s="20" t="s">
        <v>106</v>
      </c>
      <c r="C46" s="20" t="s">
        <v>144</v>
      </c>
      <c r="D46" s="21" t="s">
        <v>108</v>
      </c>
      <c r="E46" s="21" t="s">
        <v>109</v>
      </c>
      <c r="F46" s="20" t="s">
        <v>110</v>
      </c>
      <c r="G46" s="26" t="s">
        <v>44</v>
      </c>
      <c r="H46" s="23">
        <v>3000</v>
      </c>
      <c r="I46" s="38">
        <v>11.78</v>
      </c>
      <c r="J46" s="40"/>
      <c r="K46" s="39"/>
      <c r="L46" s="38">
        <f t="shared" si="0"/>
        <v>0</v>
      </c>
      <c r="M46" s="38">
        <f t="shared" si="1"/>
        <v>0</v>
      </c>
      <c r="N46" s="11" t="s">
        <v>111</v>
      </c>
    </row>
    <row r="47" ht="113" customHeight="1" spans="1:14">
      <c r="A47" s="18" t="s">
        <v>145</v>
      </c>
      <c r="B47" s="20" t="s">
        <v>106</v>
      </c>
      <c r="C47" s="20" t="s">
        <v>146</v>
      </c>
      <c r="D47" s="21" t="s">
        <v>108</v>
      </c>
      <c r="E47" s="21" t="s">
        <v>109</v>
      </c>
      <c r="F47" s="20" t="s">
        <v>110</v>
      </c>
      <c r="G47" s="26" t="s">
        <v>44</v>
      </c>
      <c r="H47" s="23">
        <v>4000</v>
      </c>
      <c r="I47" s="38">
        <v>11.78</v>
      </c>
      <c r="J47" s="40"/>
      <c r="K47" s="39"/>
      <c r="L47" s="38">
        <f t="shared" si="0"/>
        <v>0</v>
      </c>
      <c r="M47" s="38">
        <f t="shared" si="1"/>
        <v>0</v>
      </c>
      <c r="N47" s="11" t="s">
        <v>111</v>
      </c>
    </row>
    <row r="48" ht="113" customHeight="1" spans="1:14">
      <c r="A48" s="18" t="s">
        <v>147</v>
      </c>
      <c r="B48" s="20" t="s">
        <v>106</v>
      </c>
      <c r="C48" s="20" t="s">
        <v>148</v>
      </c>
      <c r="D48" s="21" t="s">
        <v>108</v>
      </c>
      <c r="E48" s="21" t="s">
        <v>109</v>
      </c>
      <c r="F48" s="20" t="s">
        <v>110</v>
      </c>
      <c r="G48" s="26" t="s">
        <v>44</v>
      </c>
      <c r="H48" s="23">
        <v>4000</v>
      </c>
      <c r="I48" s="38">
        <v>11.78</v>
      </c>
      <c r="J48" s="40"/>
      <c r="K48" s="39"/>
      <c r="L48" s="38">
        <f t="shared" si="0"/>
        <v>0</v>
      </c>
      <c r="M48" s="38">
        <f t="shared" si="1"/>
        <v>0</v>
      </c>
      <c r="N48" s="11" t="s">
        <v>111</v>
      </c>
    </row>
    <row r="49" ht="113" customHeight="1" spans="1:14">
      <c r="A49" s="18" t="s">
        <v>149</v>
      </c>
      <c r="B49" s="28" t="s">
        <v>150</v>
      </c>
      <c r="C49" s="28" t="s">
        <v>151</v>
      </c>
      <c r="D49" s="21" t="s">
        <v>108</v>
      </c>
      <c r="E49" s="21" t="s">
        <v>109</v>
      </c>
      <c r="F49" s="20" t="s">
        <v>110</v>
      </c>
      <c r="G49" s="26" t="s">
        <v>44</v>
      </c>
      <c r="H49" s="23">
        <v>1432</v>
      </c>
      <c r="I49" s="38">
        <v>11.78</v>
      </c>
      <c r="J49" s="40"/>
      <c r="K49" s="39"/>
      <c r="L49" s="38">
        <f t="shared" si="0"/>
        <v>0</v>
      </c>
      <c r="M49" s="38">
        <f t="shared" si="1"/>
        <v>0</v>
      </c>
      <c r="N49" s="11" t="s">
        <v>111</v>
      </c>
    </row>
    <row r="50" ht="113" customHeight="1" spans="1:14">
      <c r="A50" s="18" t="s">
        <v>152</v>
      </c>
      <c r="B50" s="28" t="s">
        <v>150</v>
      </c>
      <c r="C50" s="28" t="s">
        <v>153</v>
      </c>
      <c r="D50" s="21" t="s">
        <v>108</v>
      </c>
      <c r="E50" s="21" t="s">
        <v>109</v>
      </c>
      <c r="F50" s="20" t="s">
        <v>110</v>
      </c>
      <c r="G50" s="26" t="s">
        <v>44</v>
      </c>
      <c r="H50" s="23">
        <v>178</v>
      </c>
      <c r="I50" s="38">
        <v>11.78</v>
      </c>
      <c r="J50" s="40"/>
      <c r="K50" s="39"/>
      <c r="L50" s="38">
        <f t="shared" si="0"/>
        <v>0</v>
      </c>
      <c r="M50" s="38">
        <f t="shared" si="1"/>
        <v>0</v>
      </c>
      <c r="N50" s="11" t="s">
        <v>111</v>
      </c>
    </row>
    <row r="51" ht="42" customHeight="1" spans="1:14">
      <c r="A51" s="18" t="s">
        <v>154</v>
      </c>
      <c r="B51" s="28" t="s">
        <v>155</v>
      </c>
      <c r="C51" s="28" t="s">
        <v>54</v>
      </c>
      <c r="D51" s="32" t="s">
        <v>156</v>
      </c>
      <c r="E51" s="21" t="s">
        <v>96</v>
      </c>
      <c r="F51" s="28" t="s">
        <v>97</v>
      </c>
      <c r="G51" s="26" t="s">
        <v>44</v>
      </c>
      <c r="H51" s="33">
        <v>4</v>
      </c>
      <c r="I51" s="38">
        <v>45.4018386459318</v>
      </c>
      <c r="J51" s="40"/>
      <c r="K51" s="39"/>
      <c r="L51" s="38">
        <f t="shared" si="0"/>
        <v>0</v>
      </c>
      <c r="M51" s="38">
        <f t="shared" si="1"/>
        <v>0</v>
      </c>
      <c r="N51" s="11"/>
    </row>
    <row r="52" ht="42" customHeight="1" spans="1:14">
      <c r="A52" s="18" t="s">
        <v>157</v>
      </c>
      <c r="B52" s="28" t="s">
        <v>158</v>
      </c>
      <c r="C52" s="28" t="s">
        <v>159</v>
      </c>
      <c r="D52" s="32" t="s">
        <v>156</v>
      </c>
      <c r="E52" s="21" t="s">
        <v>160</v>
      </c>
      <c r="F52" s="28" t="s">
        <v>161</v>
      </c>
      <c r="G52" s="26" t="s">
        <v>44</v>
      </c>
      <c r="H52" s="33">
        <v>162</v>
      </c>
      <c r="I52" s="38">
        <v>13.7572815533981</v>
      </c>
      <c r="J52" s="40"/>
      <c r="K52" s="39"/>
      <c r="L52" s="38">
        <f t="shared" si="0"/>
        <v>0</v>
      </c>
      <c r="M52" s="38">
        <f t="shared" si="1"/>
        <v>0</v>
      </c>
      <c r="N52" s="11"/>
    </row>
    <row r="53" ht="55" customHeight="1" spans="1:14">
      <c r="A53" s="18" t="s">
        <v>162</v>
      </c>
      <c r="B53" s="28" t="s">
        <v>163</v>
      </c>
      <c r="C53" s="28" t="s">
        <v>164</v>
      </c>
      <c r="D53" s="32" t="s">
        <v>165</v>
      </c>
      <c r="E53" s="32" t="s">
        <v>166</v>
      </c>
      <c r="F53" s="28" t="s">
        <v>110</v>
      </c>
      <c r="G53" s="26" t="s">
        <v>44</v>
      </c>
      <c r="H53" s="33">
        <v>60</v>
      </c>
      <c r="I53" s="38">
        <v>22.2233009708738</v>
      </c>
      <c r="J53" s="40"/>
      <c r="K53" s="39"/>
      <c r="L53" s="38">
        <f t="shared" si="0"/>
        <v>0</v>
      </c>
      <c r="M53" s="38">
        <f t="shared" si="1"/>
        <v>0</v>
      </c>
      <c r="N53" s="11"/>
    </row>
    <row r="54" ht="72" customHeight="1" spans="1:14">
      <c r="A54" s="18" t="s">
        <v>167</v>
      </c>
      <c r="B54" s="28" t="s">
        <v>168</v>
      </c>
      <c r="C54" s="28">
        <f>-40*4</f>
        <v>-160</v>
      </c>
      <c r="D54" s="32" t="s">
        <v>169</v>
      </c>
      <c r="E54" s="32" t="s">
        <v>170</v>
      </c>
      <c r="F54" s="28" t="s">
        <v>110</v>
      </c>
      <c r="G54" s="26" t="s">
        <v>44</v>
      </c>
      <c r="H54" s="33">
        <v>942</v>
      </c>
      <c r="I54" s="38">
        <v>10.5825242718447</v>
      </c>
      <c r="J54" s="40"/>
      <c r="K54" s="39"/>
      <c r="L54" s="38">
        <f t="shared" si="0"/>
        <v>0</v>
      </c>
      <c r="M54" s="38">
        <f t="shared" si="1"/>
        <v>0</v>
      </c>
      <c r="N54" s="11" t="s">
        <v>171</v>
      </c>
    </row>
    <row r="55" ht="63" customHeight="1" spans="1:14">
      <c r="A55" s="18" t="s">
        <v>172</v>
      </c>
      <c r="B55" s="28" t="s">
        <v>173</v>
      </c>
      <c r="C55" s="28" t="s">
        <v>174</v>
      </c>
      <c r="D55" s="21" t="s">
        <v>42</v>
      </c>
      <c r="E55" s="21" t="s">
        <v>175</v>
      </c>
      <c r="F55" s="28" t="s">
        <v>97</v>
      </c>
      <c r="G55" s="26" t="s">
        <v>44</v>
      </c>
      <c r="H55" s="33">
        <v>2</v>
      </c>
      <c r="I55" s="38">
        <v>763.5</v>
      </c>
      <c r="J55" s="40"/>
      <c r="K55" s="39"/>
      <c r="L55" s="38">
        <f t="shared" si="0"/>
        <v>0</v>
      </c>
      <c r="M55" s="38">
        <f t="shared" si="1"/>
        <v>0</v>
      </c>
      <c r="N55" s="11" t="s">
        <v>171</v>
      </c>
    </row>
    <row r="56" ht="78" customHeight="1" spans="1:14">
      <c r="A56" s="18" t="s">
        <v>176</v>
      </c>
      <c r="B56" s="28" t="s">
        <v>177</v>
      </c>
      <c r="C56" s="28" t="s">
        <v>178</v>
      </c>
      <c r="D56" s="32" t="s">
        <v>179</v>
      </c>
      <c r="E56" s="32" t="s">
        <v>180</v>
      </c>
      <c r="F56" s="28" t="s">
        <v>181</v>
      </c>
      <c r="G56" s="26" t="s">
        <v>44</v>
      </c>
      <c r="H56" s="33">
        <v>10</v>
      </c>
      <c r="I56" s="38">
        <v>43.1</v>
      </c>
      <c r="J56" s="40"/>
      <c r="K56" s="39"/>
      <c r="L56" s="38">
        <f t="shared" si="0"/>
        <v>0</v>
      </c>
      <c r="M56" s="38">
        <f t="shared" si="1"/>
        <v>0</v>
      </c>
      <c r="N56" s="11" t="s">
        <v>171</v>
      </c>
    </row>
    <row r="57" ht="115" customHeight="1" spans="1:14">
      <c r="A57" s="18" t="s">
        <v>182</v>
      </c>
      <c r="B57" s="28" t="s">
        <v>106</v>
      </c>
      <c r="C57" s="28" t="s">
        <v>183</v>
      </c>
      <c r="D57" s="21" t="s">
        <v>108</v>
      </c>
      <c r="E57" s="32" t="s">
        <v>109</v>
      </c>
      <c r="F57" s="28" t="s">
        <v>110</v>
      </c>
      <c r="G57" s="26" t="s">
        <v>44</v>
      </c>
      <c r="H57" s="33">
        <v>22</v>
      </c>
      <c r="I57" s="38">
        <v>11.77</v>
      </c>
      <c r="J57" s="40"/>
      <c r="K57" s="39"/>
      <c r="L57" s="38">
        <f t="shared" si="0"/>
        <v>0</v>
      </c>
      <c r="M57" s="38">
        <f t="shared" si="1"/>
        <v>0</v>
      </c>
      <c r="N57" s="11" t="s">
        <v>111</v>
      </c>
    </row>
    <row r="58" ht="60" customHeight="1" spans="1:14">
      <c r="A58" s="18" t="s">
        <v>184</v>
      </c>
      <c r="B58" s="28" t="s">
        <v>185</v>
      </c>
      <c r="C58" s="28" t="s">
        <v>54</v>
      </c>
      <c r="D58" s="32" t="s">
        <v>186</v>
      </c>
      <c r="E58" s="32" t="s">
        <v>187</v>
      </c>
      <c r="F58" s="28" t="s">
        <v>188</v>
      </c>
      <c r="G58" s="26" t="s">
        <v>44</v>
      </c>
      <c r="H58" s="33">
        <v>0.5</v>
      </c>
      <c r="I58" s="38">
        <v>30000</v>
      </c>
      <c r="J58" s="40"/>
      <c r="K58" s="39"/>
      <c r="L58" s="38">
        <f t="shared" si="0"/>
        <v>0</v>
      </c>
      <c r="M58" s="38">
        <f>L58*H58</f>
        <v>0</v>
      </c>
      <c r="N58" s="11"/>
    </row>
    <row r="59" ht="60" customHeight="1" spans="1:14">
      <c r="A59" s="18" t="s">
        <v>189</v>
      </c>
      <c r="B59" s="28" t="s">
        <v>190</v>
      </c>
      <c r="C59" s="28" t="s">
        <v>54</v>
      </c>
      <c r="D59" s="32" t="s">
        <v>191</v>
      </c>
      <c r="E59" s="32" t="s">
        <v>192</v>
      </c>
      <c r="F59" s="28" t="s">
        <v>110</v>
      </c>
      <c r="G59" s="26" t="s">
        <v>44</v>
      </c>
      <c r="H59" s="33">
        <v>30</v>
      </c>
      <c r="I59" s="38">
        <v>618.57</v>
      </c>
      <c r="J59" s="40"/>
      <c r="K59" s="39"/>
      <c r="L59" s="38">
        <f>J59+K59</f>
        <v>0</v>
      </c>
      <c r="M59" s="38">
        <f>L59*H59</f>
        <v>0</v>
      </c>
      <c r="N59" s="11"/>
    </row>
    <row r="60" ht="111" customHeight="1" spans="1:14">
      <c r="A60" s="18" t="s">
        <v>193</v>
      </c>
      <c r="B60" s="20" t="s">
        <v>194</v>
      </c>
      <c r="C60" s="28" t="s">
        <v>195</v>
      </c>
      <c r="D60" s="21" t="s">
        <v>108</v>
      </c>
      <c r="E60" s="34" t="s">
        <v>109</v>
      </c>
      <c r="F60" s="20" t="s">
        <v>110</v>
      </c>
      <c r="G60" s="26" t="s">
        <v>44</v>
      </c>
      <c r="H60" s="23">
        <v>50</v>
      </c>
      <c r="I60" s="38">
        <v>20.02</v>
      </c>
      <c r="J60" s="40"/>
      <c r="K60" s="39"/>
      <c r="L60" s="38">
        <f>J60+K60</f>
        <v>0</v>
      </c>
      <c r="M60" s="38">
        <f>L60*H60</f>
        <v>0</v>
      </c>
      <c r="N60" s="11" t="s">
        <v>111</v>
      </c>
    </row>
    <row r="61" ht="114" customHeight="1" spans="1:14">
      <c r="A61" s="18" t="s">
        <v>196</v>
      </c>
      <c r="B61" s="20" t="s">
        <v>194</v>
      </c>
      <c r="C61" s="20" t="s">
        <v>197</v>
      </c>
      <c r="D61" s="21" t="s">
        <v>108</v>
      </c>
      <c r="E61" s="34" t="s">
        <v>109</v>
      </c>
      <c r="F61" s="20" t="s">
        <v>110</v>
      </c>
      <c r="G61" s="26" t="s">
        <v>44</v>
      </c>
      <c r="H61" s="23">
        <v>100</v>
      </c>
      <c r="I61" s="38">
        <v>19.99</v>
      </c>
      <c r="J61" s="40"/>
      <c r="K61" s="39"/>
      <c r="L61" s="38">
        <f>J61+K61</f>
        <v>0</v>
      </c>
      <c r="M61" s="38">
        <f>L61*H61</f>
        <v>0</v>
      </c>
      <c r="N61" s="11" t="s">
        <v>111</v>
      </c>
    </row>
    <row r="62" ht="114" customHeight="1" spans="1:14">
      <c r="A62" s="18" t="s">
        <v>198</v>
      </c>
      <c r="B62" s="20" t="s">
        <v>194</v>
      </c>
      <c r="C62" s="20" t="s">
        <v>199</v>
      </c>
      <c r="D62" s="21" t="s">
        <v>108</v>
      </c>
      <c r="E62" s="34" t="s">
        <v>109</v>
      </c>
      <c r="F62" s="20" t="s">
        <v>110</v>
      </c>
      <c r="G62" s="26" t="s">
        <v>44</v>
      </c>
      <c r="H62" s="23">
        <v>300</v>
      </c>
      <c r="I62" s="38">
        <v>30.47</v>
      </c>
      <c r="J62" s="40"/>
      <c r="K62" s="39"/>
      <c r="L62" s="38">
        <f>J62+K62</f>
        <v>0</v>
      </c>
      <c r="M62" s="38">
        <f>L62*H62</f>
        <v>0</v>
      </c>
      <c r="N62" s="11" t="s">
        <v>111</v>
      </c>
    </row>
    <row r="63" ht="114" customHeight="1" spans="1:14">
      <c r="A63" s="18" t="s">
        <v>200</v>
      </c>
      <c r="B63" s="20" t="s">
        <v>194</v>
      </c>
      <c r="C63" s="20" t="s">
        <v>201</v>
      </c>
      <c r="D63" s="21" t="s">
        <v>108</v>
      </c>
      <c r="E63" s="34" t="s">
        <v>109</v>
      </c>
      <c r="F63" s="20" t="s">
        <v>110</v>
      </c>
      <c r="G63" s="26" t="s">
        <v>44</v>
      </c>
      <c r="H63" s="23">
        <v>850</v>
      </c>
      <c r="I63" s="38">
        <v>30.48</v>
      </c>
      <c r="J63" s="40"/>
      <c r="K63" s="39"/>
      <c r="L63" s="38">
        <f>J63+K63</f>
        <v>0</v>
      </c>
      <c r="M63" s="38">
        <f>L63*H63</f>
        <v>0</v>
      </c>
      <c r="N63" s="11" t="s">
        <v>111</v>
      </c>
    </row>
    <row r="64" ht="114" customHeight="1" spans="1:14">
      <c r="A64" s="18" t="s">
        <v>202</v>
      </c>
      <c r="B64" s="20" t="s">
        <v>194</v>
      </c>
      <c r="C64" s="20" t="s">
        <v>203</v>
      </c>
      <c r="D64" s="21" t="s">
        <v>108</v>
      </c>
      <c r="E64" s="34" t="s">
        <v>109</v>
      </c>
      <c r="F64" s="20" t="s">
        <v>110</v>
      </c>
      <c r="G64" s="26" t="s">
        <v>44</v>
      </c>
      <c r="H64" s="23">
        <v>600</v>
      </c>
      <c r="I64" s="38">
        <v>36.57</v>
      </c>
      <c r="J64" s="40"/>
      <c r="K64" s="39"/>
      <c r="L64" s="38">
        <f>J64+K64</f>
        <v>0</v>
      </c>
      <c r="M64" s="38">
        <f>L64*H64</f>
        <v>0</v>
      </c>
      <c r="N64" s="11" t="s">
        <v>111</v>
      </c>
    </row>
    <row r="65" ht="75" customHeight="1" spans="1:14">
      <c r="A65" s="18" t="s">
        <v>204</v>
      </c>
      <c r="B65" s="20" t="s">
        <v>205</v>
      </c>
      <c r="C65" s="20" t="s">
        <v>206</v>
      </c>
      <c r="D65" s="21" t="s">
        <v>207</v>
      </c>
      <c r="E65" s="32" t="s">
        <v>208</v>
      </c>
      <c r="F65" s="20" t="s">
        <v>110</v>
      </c>
      <c r="G65" s="26" t="s">
        <v>44</v>
      </c>
      <c r="H65" s="23">
        <v>1132</v>
      </c>
      <c r="I65" s="38">
        <v>212.2</v>
      </c>
      <c r="J65" s="40"/>
      <c r="K65" s="39"/>
      <c r="L65" s="38">
        <f>J65+K65</f>
        <v>0</v>
      </c>
      <c r="M65" s="38">
        <f>L65*H65</f>
        <v>0</v>
      </c>
      <c r="N65" s="11"/>
    </row>
    <row r="66" ht="75" customHeight="1" spans="1:14">
      <c r="A66" s="18" t="s">
        <v>209</v>
      </c>
      <c r="B66" s="20" t="s">
        <v>210</v>
      </c>
      <c r="C66" s="20" t="s">
        <v>211</v>
      </c>
      <c r="D66" s="21" t="s">
        <v>212</v>
      </c>
      <c r="E66" s="32" t="s">
        <v>213</v>
      </c>
      <c r="F66" s="20" t="s">
        <v>161</v>
      </c>
      <c r="G66" s="26" t="s">
        <v>44</v>
      </c>
      <c r="H66" s="23">
        <v>238</v>
      </c>
      <c r="I66" s="38">
        <v>15.873786407767</v>
      </c>
      <c r="J66" s="40"/>
      <c r="K66" s="39"/>
      <c r="L66" s="38">
        <f>J66+K66</f>
        <v>0</v>
      </c>
      <c r="M66" s="38">
        <f>L66*H66</f>
        <v>0</v>
      </c>
      <c r="N66" s="11" t="s">
        <v>111</v>
      </c>
    </row>
    <row r="67" ht="75" customHeight="1" spans="1:14">
      <c r="A67" s="18" t="s">
        <v>214</v>
      </c>
      <c r="B67" s="20" t="s">
        <v>210</v>
      </c>
      <c r="C67" s="20" t="s">
        <v>215</v>
      </c>
      <c r="D67" s="21" t="s">
        <v>212</v>
      </c>
      <c r="E67" s="32" t="s">
        <v>213</v>
      </c>
      <c r="F67" s="20" t="s">
        <v>161</v>
      </c>
      <c r="G67" s="26" t="s">
        <v>44</v>
      </c>
      <c r="H67" s="23">
        <v>1456</v>
      </c>
      <c r="I67" s="38">
        <v>10.5825242718447</v>
      </c>
      <c r="J67" s="40"/>
      <c r="K67" s="39"/>
      <c r="L67" s="38">
        <f>J67+K67</f>
        <v>0</v>
      </c>
      <c r="M67" s="38">
        <f>L67*H67</f>
        <v>0</v>
      </c>
      <c r="N67" s="11" t="s">
        <v>216</v>
      </c>
    </row>
    <row r="68" ht="75" customHeight="1" spans="1:14">
      <c r="A68" s="18" t="s">
        <v>217</v>
      </c>
      <c r="B68" s="20" t="s">
        <v>210</v>
      </c>
      <c r="C68" s="20" t="s">
        <v>218</v>
      </c>
      <c r="D68" s="21" t="s">
        <v>212</v>
      </c>
      <c r="E68" s="32" t="s">
        <v>213</v>
      </c>
      <c r="F68" s="20" t="s">
        <v>161</v>
      </c>
      <c r="G68" s="26" t="s">
        <v>44</v>
      </c>
      <c r="H68" s="23">
        <v>342</v>
      </c>
      <c r="I68" s="38">
        <v>10.5825242718447</v>
      </c>
      <c r="J68" s="40"/>
      <c r="K68" s="39"/>
      <c r="L68" s="38">
        <f>J68+K68</f>
        <v>0</v>
      </c>
      <c r="M68" s="38">
        <f>L68*H68</f>
        <v>0</v>
      </c>
      <c r="N68" s="11" t="s">
        <v>216</v>
      </c>
    </row>
    <row r="69" ht="75" customHeight="1" spans="1:14">
      <c r="A69" s="18" t="s">
        <v>219</v>
      </c>
      <c r="B69" s="20" t="s">
        <v>210</v>
      </c>
      <c r="C69" s="20" t="s">
        <v>220</v>
      </c>
      <c r="D69" s="21" t="s">
        <v>212</v>
      </c>
      <c r="E69" s="32" t="s">
        <v>213</v>
      </c>
      <c r="F69" s="20" t="s">
        <v>161</v>
      </c>
      <c r="G69" s="26" t="s">
        <v>44</v>
      </c>
      <c r="H69" s="23">
        <v>636</v>
      </c>
      <c r="I69" s="38">
        <v>10.5825242718447</v>
      </c>
      <c r="J69" s="40"/>
      <c r="K69" s="39"/>
      <c r="L69" s="38">
        <f>J69+K69</f>
        <v>0</v>
      </c>
      <c r="M69" s="38">
        <f>L69*H69</f>
        <v>0</v>
      </c>
      <c r="N69" s="11" t="s">
        <v>216</v>
      </c>
    </row>
    <row r="70" ht="75" customHeight="1" spans="1:14">
      <c r="A70" s="18" t="s">
        <v>221</v>
      </c>
      <c r="B70" s="20" t="s">
        <v>222</v>
      </c>
      <c r="C70" s="20" t="s">
        <v>223</v>
      </c>
      <c r="D70" s="21" t="s">
        <v>224</v>
      </c>
      <c r="E70" s="32" t="s">
        <v>225</v>
      </c>
      <c r="F70" s="20" t="s">
        <v>97</v>
      </c>
      <c r="G70" s="26" t="s">
        <v>44</v>
      </c>
      <c r="H70" s="23">
        <v>6604</v>
      </c>
      <c r="I70" s="38">
        <v>2.58</v>
      </c>
      <c r="J70" s="40"/>
      <c r="K70" s="39"/>
      <c r="L70" s="38">
        <f>J70+K70</f>
        <v>0</v>
      </c>
      <c r="M70" s="38">
        <f>L70*H70</f>
        <v>0</v>
      </c>
      <c r="N70" s="11"/>
    </row>
    <row r="71" ht="75" customHeight="1" spans="1:14">
      <c r="A71" s="18" t="s">
        <v>226</v>
      </c>
      <c r="B71" s="20" t="s">
        <v>227</v>
      </c>
      <c r="C71" s="20" t="s">
        <v>228</v>
      </c>
      <c r="D71" s="21" t="s">
        <v>229</v>
      </c>
      <c r="E71" s="32" t="s">
        <v>230</v>
      </c>
      <c r="F71" s="20" t="s">
        <v>231</v>
      </c>
      <c r="G71" s="26" t="s">
        <v>44</v>
      </c>
      <c r="H71" s="23">
        <v>695</v>
      </c>
      <c r="I71" s="38">
        <v>30.23</v>
      </c>
      <c r="J71" s="40"/>
      <c r="K71" s="39"/>
      <c r="L71" s="38">
        <f>J71+K71</f>
        <v>0</v>
      </c>
      <c r="M71" s="38">
        <f>L71*H71</f>
        <v>0</v>
      </c>
      <c r="N71" s="11" t="s">
        <v>232</v>
      </c>
    </row>
    <row r="72" ht="75" customHeight="1" spans="1:14">
      <c r="A72" s="18" t="s">
        <v>233</v>
      </c>
      <c r="B72" s="20" t="s">
        <v>227</v>
      </c>
      <c r="C72" s="20" t="s">
        <v>234</v>
      </c>
      <c r="D72" s="21" t="s">
        <v>229</v>
      </c>
      <c r="E72" s="32" t="s">
        <v>230</v>
      </c>
      <c r="F72" s="20" t="s">
        <v>231</v>
      </c>
      <c r="G72" s="26" t="s">
        <v>44</v>
      </c>
      <c r="H72" s="23">
        <v>563</v>
      </c>
      <c r="I72" s="38">
        <v>30.23</v>
      </c>
      <c r="J72" s="40"/>
      <c r="K72" s="39"/>
      <c r="L72" s="38">
        <f>J72+K72</f>
        <v>0</v>
      </c>
      <c r="M72" s="38">
        <f>L72*H72</f>
        <v>0</v>
      </c>
      <c r="N72" s="11" t="s">
        <v>232</v>
      </c>
    </row>
    <row r="73" ht="75" customHeight="1" spans="1:14">
      <c r="A73" s="18" t="s">
        <v>235</v>
      </c>
      <c r="B73" s="20" t="s">
        <v>227</v>
      </c>
      <c r="C73" s="20" t="s">
        <v>236</v>
      </c>
      <c r="D73" s="21" t="s">
        <v>229</v>
      </c>
      <c r="E73" s="32" t="s">
        <v>230</v>
      </c>
      <c r="F73" s="20" t="s">
        <v>231</v>
      </c>
      <c r="G73" s="26" t="s">
        <v>44</v>
      </c>
      <c r="H73" s="23">
        <v>138</v>
      </c>
      <c r="I73" s="38">
        <v>22.67</v>
      </c>
      <c r="J73" s="40"/>
      <c r="K73" s="39"/>
      <c r="L73" s="38">
        <f>J73+K73</f>
        <v>0</v>
      </c>
      <c r="M73" s="38">
        <f>L73*H73</f>
        <v>0</v>
      </c>
      <c r="N73" s="11" t="s">
        <v>232</v>
      </c>
    </row>
    <row r="74" ht="75" customHeight="1" spans="1:14">
      <c r="A74" s="18" t="s">
        <v>237</v>
      </c>
      <c r="B74" s="20" t="s">
        <v>227</v>
      </c>
      <c r="C74" s="20" t="s">
        <v>238</v>
      </c>
      <c r="D74" s="21" t="s">
        <v>229</v>
      </c>
      <c r="E74" s="32" t="s">
        <v>230</v>
      </c>
      <c r="F74" s="20" t="s">
        <v>231</v>
      </c>
      <c r="G74" s="26" t="s">
        <v>44</v>
      </c>
      <c r="H74" s="23">
        <v>6</v>
      </c>
      <c r="I74" s="38">
        <v>22.67</v>
      </c>
      <c r="J74" s="40"/>
      <c r="K74" s="39"/>
      <c r="L74" s="38">
        <f>J74+K74</f>
        <v>0</v>
      </c>
      <c r="M74" s="38">
        <f>L74*H74</f>
        <v>0</v>
      </c>
      <c r="N74" s="11" t="s">
        <v>232</v>
      </c>
    </row>
    <row r="75" ht="75" customHeight="1" spans="1:14">
      <c r="A75" s="18" t="s">
        <v>239</v>
      </c>
      <c r="B75" s="20" t="s">
        <v>227</v>
      </c>
      <c r="C75" s="20" t="s">
        <v>240</v>
      </c>
      <c r="D75" s="21" t="s">
        <v>229</v>
      </c>
      <c r="E75" s="32" t="s">
        <v>230</v>
      </c>
      <c r="F75" s="20" t="s">
        <v>231</v>
      </c>
      <c r="G75" s="26" t="s">
        <v>44</v>
      </c>
      <c r="H75" s="23">
        <v>256</v>
      </c>
      <c r="I75" s="38">
        <v>15.12</v>
      </c>
      <c r="J75" s="40"/>
      <c r="K75" s="39"/>
      <c r="L75" s="38">
        <f>J75+K75</f>
        <v>0</v>
      </c>
      <c r="M75" s="38">
        <f>L75*H75</f>
        <v>0</v>
      </c>
      <c r="N75" s="11" t="s">
        <v>232</v>
      </c>
    </row>
    <row r="76" ht="75" customHeight="1" spans="1:14">
      <c r="A76" s="18" t="s">
        <v>241</v>
      </c>
      <c r="B76" s="20" t="s">
        <v>227</v>
      </c>
      <c r="C76" s="20" t="s">
        <v>242</v>
      </c>
      <c r="D76" s="21" t="s">
        <v>229</v>
      </c>
      <c r="E76" s="32" t="s">
        <v>230</v>
      </c>
      <c r="F76" s="20" t="s">
        <v>231</v>
      </c>
      <c r="G76" s="26" t="s">
        <v>44</v>
      </c>
      <c r="H76" s="23">
        <v>52</v>
      </c>
      <c r="I76" s="38">
        <v>15.12</v>
      </c>
      <c r="J76" s="40"/>
      <c r="K76" s="39"/>
      <c r="L76" s="38">
        <f>J76+K76</f>
        <v>0</v>
      </c>
      <c r="M76" s="38">
        <f>L76*H76</f>
        <v>0</v>
      </c>
      <c r="N76" s="11" t="s">
        <v>232</v>
      </c>
    </row>
    <row r="77" ht="75" customHeight="1" spans="1:14">
      <c r="A77" s="18" t="s">
        <v>243</v>
      </c>
      <c r="B77" s="20" t="s">
        <v>227</v>
      </c>
      <c r="C77" s="20" t="s">
        <v>244</v>
      </c>
      <c r="D77" s="21" t="s">
        <v>229</v>
      </c>
      <c r="E77" s="32" t="s">
        <v>230</v>
      </c>
      <c r="F77" s="20" t="s">
        <v>231</v>
      </c>
      <c r="G77" s="26" t="s">
        <v>44</v>
      </c>
      <c r="H77" s="23">
        <v>72</v>
      </c>
      <c r="I77" s="38">
        <v>15.1</v>
      </c>
      <c r="J77" s="40"/>
      <c r="K77" s="39"/>
      <c r="L77" s="38">
        <f>J77+K77</f>
        <v>0</v>
      </c>
      <c r="M77" s="38">
        <f>L77*H77</f>
        <v>0</v>
      </c>
      <c r="N77" s="11" t="s">
        <v>232</v>
      </c>
    </row>
    <row r="78" ht="75" customHeight="1" spans="1:14">
      <c r="A78" s="18" t="s">
        <v>245</v>
      </c>
      <c r="B78" s="20" t="s">
        <v>246</v>
      </c>
      <c r="C78" s="20" t="s">
        <v>247</v>
      </c>
      <c r="D78" s="21" t="s">
        <v>248</v>
      </c>
      <c r="E78" s="32" t="s">
        <v>249</v>
      </c>
      <c r="F78" s="20" t="s">
        <v>110</v>
      </c>
      <c r="G78" s="26" t="s">
        <v>44</v>
      </c>
      <c r="H78" s="23">
        <v>952.8</v>
      </c>
      <c r="I78" s="38">
        <v>12.09</v>
      </c>
      <c r="J78" s="40"/>
      <c r="K78" s="39"/>
      <c r="L78" s="38">
        <f>J78+K78</f>
        <v>0</v>
      </c>
      <c r="M78" s="38">
        <f>L78*H78</f>
        <v>0</v>
      </c>
      <c r="N78" s="11" t="s">
        <v>250</v>
      </c>
    </row>
    <row r="79" ht="75" customHeight="1" spans="1:14">
      <c r="A79" s="18" t="s">
        <v>251</v>
      </c>
      <c r="B79" s="20" t="s">
        <v>246</v>
      </c>
      <c r="C79" s="20" t="s">
        <v>252</v>
      </c>
      <c r="D79" s="21" t="s">
        <v>248</v>
      </c>
      <c r="E79" s="32" t="s">
        <v>249</v>
      </c>
      <c r="F79" s="20" t="s">
        <v>110</v>
      </c>
      <c r="G79" s="26" t="s">
        <v>44</v>
      </c>
      <c r="H79" s="23">
        <v>366</v>
      </c>
      <c r="I79" s="38">
        <v>12.09</v>
      </c>
      <c r="J79" s="40"/>
      <c r="K79" s="39"/>
      <c r="L79" s="38">
        <f>J79+K79</f>
        <v>0</v>
      </c>
      <c r="M79" s="38">
        <f>L79*H79</f>
        <v>0</v>
      </c>
      <c r="N79" s="11" t="s">
        <v>250</v>
      </c>
    </row>
    <row r="80" ht="75" customHeight="1" spans="1:14">
      <c r="A80" s="18" t="s">
        <v>253</v>
      </c>
      <c r="B80" s="20" t="s">
        <v>254</v>
      </c>
      <c r="C80" s="20" t="s">
        <v>255</v>
      </c>
      <c r="D80" s="21" t="s">
        <v>256</v>
      </c>
      <c r="E80" s="32" t="s">
        <v>257</v>
      </c>
      <c r="F80" s="20" t="s">
        <v>110</v>
      </c>
      <c r="G80" s="26" t="s">
        <v>44</v>
      </c>
      <c r="H80" s="23">
        <v>846</v>
      </c>
      <c r="I80" s="38">
        <v>9.07</v>
      </c>
      <c r="J80" s="40"/>
      <c r="K80" s="39"/>
      <c r="L80" s="38">
        <f>J80+K80</f>
        <v>0</v>
      </c>
      <c r="M80" s="38">
        <f>L80*H80</f>
        <v>0</v>
      </c>
      <c r="N80" s="11" t="s">
        <v>258</v>
      </c>
    </row>
    <row r="81" ht="75" customHeight="1" spans="1:14">
      <c r="A81" s="18" t="s">
        <v>259</v>
      </c>
      <c r="B81" s="20" t="s">
        <v>260</v>
      </c>
      <c r="C81" s="20" t="s">
        <v>261</v>
      </c>
      <c r="D81" s="21" t="s">
        <v>262</v>
      </c>
      <c r="E81" s="21" t="s">
        <v>263</v>
      </c>
      <c r="F81" s="20" t="s">
        <v>24</v>
      </c>
      <c r="G81" s="26" t="s">
        <v>44</v>
      </c>
      <c r="H81" s="23">
        <v>20</v>
      </c>
      <c r="I81" s="38">
        <v>888.9</v>
      </c>
      <c r="J81" s="40"/>
      <c r="K81" s="39"/>
      <c r="L81" s="38">
        <f>J81+K81</f>
        <v>0</v>
      </c>
      <c r="M81" s="38">
        <f>L81*H81</f>
        <v>0</v>
      </c>
      <c r="N81" s="11" t="s">
        <v>264</v>
      </c>
    </row>
    <row r="82" ht="75" customHeight="1" spans="1:14">
      <c r="A82" s="18" t="s">
        <v>265</v>
      </c>
      <c r="B82" s="20" t="s">
        <v>266</v>
      </c>
      <c r="C82" s="20" t="s">
        <v>267</v>
      </c>
      <c r="D82" s="21" t="s">
        <v>268</v>
      </c>
      <c r="E82" s="32" t="s">
        <v>269</v>
      </c>
      <c r="F82" s="20" t="s">
        <v>36</v>
      </c>
      <c r="G82" s="26" t="s">
        <v>44</v>
      </c>
      <c r="H82" s="23">
        <v>2</v>
      </c>
      <c r="I82" s="38">
        <v>17333.7252341266</v>
      </c>
      <c r="J82" s="40"/>
      <c r="K82" s="39"/>
      <c r="L82" s="38">
        <f>J82+K82</f>
        <v>0</v>
      </c>
      <c r="M82" s="38">
        <f>L82*H82</f>
        <v>0</v>
      </c>
      <c r="N82" s="11"/>
    </row>
    <row r="83" ht="75" customHeight="1" spans="1:14">
      <c r="A83" s="18" t="s">
        <v>270</v>
      </c>
      <c r="B83" s="20" t="s">
        <v>271</v>
      </c>
      <c r="C83" s="20" t="s">
        <v>272</v>
      </c>
      <c r="D83" s="21" t="s">
        <v>268</v>
      </c>
      <c r="E83" s="32" t="s">
        <v>269</v>
      </c>
      <c r="F83" s="20" t="s">
        <v>36</v>
      </c>
      <c r="G83" s="26" t="s">
        <v>44</v>
      </c>
      <c r="H83" s="23">
        <v>4</v>
      </c>
      <c r="I83" s="38">
        <v>12899.6288340923</v>
      </c>
      <c r="J83" s="40"/>
      <c r="K83" s="39"/>
      <c r="L83" s="38">
        <f>J83+K83</f>
        <v>0</v>
      </c>
      <c r="M83" s="38">
        <f>L83*H83</f>
        <v>0</v>
      </c>
      <c r="N83" s="11"/>
    </row>
    <row r="84" ht="75" customHeight="1" spans="1:14">
      <c r="A84" s="18" t="s">
        <v>273</v>
      </c>
      <c r="B84" s="20" t="s">
        <v>274</v>
      </c>
      <c r="C84" s="20" t="s">
        <v>54</v>
      </c>
      <c r="D84" s="21" t="s">
        <v>262</v>
      </c>
      <c r="E84" s="21" t="s">
        <v>275</v>
      </c>
      <c r="F84" s="20" t="s">
        <v>36</v>
      </c>
      <c r="G84" s="26" t="s">
        <v>44</v>
      </c>
      <c r="H84" s="23">
        <v>23</v>
      </c>
      <c r="I84" s="38">
        <v>409.65</v>
      </c>
      <c r="J84" s="40"/>
      <c r="K84" s="39"/>
      <c r="L84" s="38">
        <f>J84+K84</f>
        <v>0</v>
      </c>
      <c r="M84" s="38">
        <f>L84*H84</f>
        <v>0</v>
      </c>
      <c r="N84" s="11" t="s">
        <v>276</v>
      </c>
    </row>
    <row r="85" ht="107" customHeight="1" spans="1:14">
      <c r="A85" s="18" t="s">
        <v>277</v>
      </c>
      <c r="B85" s="20" t="s">
        <v>278</v>
      </c>
      <c r="C85" s="20" t="s">
        <v>279</v>
      </c>
      <c r="D85" s="34" t="s">
        <v>280</v>
      </c>
      <c r="E85" s="34" t="s">
        <v>281</v>
      </c>
      <c r="F85" s="20" t="s">
        <v>110</v>
      </c>
      <c r="G85" s="26" t="s">
        <v>44</v>
      </c>
      <c r="H85" s="23">
        <v>4600</v>
      </c>
      <c r="I85" s="38">
        <v>7.61333018300541</v>
      </c>
      <c r="J85" s="40"/>
      <c r="K85" s="39"/>
      <c r="L85" s="38">
        <f>J85+K85</f>
        <v>0</v>
      </c>
      <c r="M85" s="38">
        <f>L85*H85</f>
        <v>0</v>
      </c>
      <c r="N85" s="11"/>
    </row>
    <row r="86" ht="49" customHeight="1" spans="1:14">
      <c r="A86" s="18" t="s">
        <v>282</v>
      </c>
      <c r="B86" s="20" t="s">
        <v>283</v>
      </c>
      <c r="C86" s="20" t="s">
        <v>284</v>
      </c>
      <c r="D86" s="21" t="s">
        <v>285</v>
      </c>
      <c r="E86" s="21" t="s">
        <v>286</v>
      </c>
      <c r="F86" s="20" t="s">
        <v>97</v>
      </c>
      <c r="G86" s="26" t="s">
        <v>44</v>
      </c>
      <c r="H86" s="23">
        <v>1</v>
      </c>
      <c r="I86" s="38">
        <v>222.749680384913</v>
      </c>
      <c r="J86" s="40"/>
      <c r="K86" s="39"/>
      <c r="L86" s="38">
        <f>J86+K86</f>
        <v>0</v>
      </c>
      <c r="M86" s="38">
        <f>L86*H86</f>
        <v>0</v>
      </c>
      <c r="N86" s="11"/>
    </row>
    <row r="87" ht="104" customHeight="1" spans="1:14">
      <c r="A87" s="18" t="s">
        <v>287</v>
      </c>
      <c r="B87" s="20" t="s">
        <v>288</v>
      </c>
      <c r="C87" s="20" t="s">
        <v>289</v>
      </c>
      <c r="D87" s="21" t="s">
        <v>290</v>
      </c>
      <c r="E87" s="21" t="s">
        <v>291</v>
      </c>
      <c r="F87" s="20" t="s">
        <v>110</v>
      </c>
      <c r="G87" s="26" t="s">
        <v>44</v>
      </c>
      <c r="H87" s="23">
        <v>1054</v>
      </c>
      <c r="I87" s="38">
        <v>3.70388349514563</v>
      </c>
      <c r="J87" s="40"/>
      <c r="K87" s="39"/>
      <c r="L87" s="38">
        <f>J87+K87</f>
        <v>0</v>
      </c>
      <c r="M87" s="38">
        <f>L87*H87</f>
        <v>0</v>
      </c>
      <c r="N87" s="11" t="s">
        <v>292</v>
      </c>
    </row>
    <row r="88" ht="56.25" spans="1:14">
      <c r="A88" s="18" t="s">
        <v>293</v>
      </c>
      <c r="B88" s="20" t="s">
        <v>294</v>
      </c>
      <c r="C88" s="20" t="s">
        <v>295</v>
      </c>
      <c r="D88" s="21" t="s">
        <v>296</v>
      </c>
      <c r="E88" s="21" t="s">
        <v>297</v>
      </c>
      <c r="F88" s="20" t="s">
        <v>298</v>
      </c>
      <c r="G88" s="26" t="s">
        <v>44</v>
      </c>
      <c r="H88" s="23">
        <v>1</v>
      </c>
      <c r="I88" s="38">
        <v>158.73786407767</v>
      </c>
      <c r="J88" s="40"/>
      <c r="K88" s="39"/>
      <c r="L88" s="38">
        <f>J88+K88</f>
        <v>0</v>
      </c>
      <c r="M88" s="38">
        <f>L88*H88</f>
        <v>0</v>
      </c>
      <c r="N88" s="11" t="s">
        <v>276</v>
      </c>
    </row>
    <row r="89" ht="67.5" spans="1:14">
      <c r="A89" s="18" t="s">
        <v>299</v>
      </c>
      <c r="B89" s="20" t="s">
        <v>300</v>
      </c>
      <c r="C89" s="20" t="s">
        <v>301</v>
      </c>
      <c r="D89" s="21" t="s">
        <v>262</v>
      </c>
      <c r="E89" s="21" t="s">
        <v>275</v>
      </c>
      <c r="F89" s="20" t="s">
        <v>36</v>
      </c>
      <c r="G89" s="26" t="s">
        <v>44</v>
      </c>
      <c r="H89" s="23">
        <v>23</v>
      </c>
      <c r="I89" s="38">
        <v>409.65</v>
      </c>
      <c r="J89" s="40"/>
      <c r="K89" s="39"/>
      <c r="L89" s="38">
        <f>J89+K89</f>
        <v>0</v>
      </c>
      <c r="M89" s="38">
        <f>L89*H89</f>
        <v>0</v>
      </c>
      <c r="N89" s="11" t="s">
        <v>276</v>
      </c>
    </row>
    <row r="90" ht="99" customHeight="1" spans="1:14">
      <c r="A90" s="18" t="s">
        <v>302</v>
      </c>
      <c r="B90" s="20" t="s">
        <v>303</v>
      </c>
      <c r="C90" s="20" t="s">
        <v>304</v>
      </c>
      <c r="D90" s="21" t="s">
        <v>305</v>
      </c>
      <c r="E90" s="21" t="s">
        <v>263</v>
      </c>
      <c r="F90" s="20" t="s">
        <v>24</v>
      </c>
      <c r="G90" s="26" t="s">
        <v>44</v>
      </c>
      <c r="H90" s="23">
        <v>2</v>
      </c>
      <c r="I90" s="38">
        <v>1632.5</v>
      </c>
      <c r="J90" s="40"/>
      <c r="K90" s="39"/>
      <c r="L90" s="38">
        <f>J90+K90</f>
        <v>0</v>
      </c>
      <c r="M90" s="38">
        <f>L90*H90</f>
        <v>0</v>
      </c>
      <c r="N90" s="11" t="s">
        <v>276</v>
      </c>
    </row>
    <row r="91" ht="79" customHeight="1" spans="1:14">
      <c r="A91" s="18" t="s">
        <v>306</v>
      </c>
      <c r="B91" s="20" t="s">
        <v>307</v>
      </c>
      <c r="C91" s="20" t="s">
        <v>308</v>
      </c>
      <c r="D91" s="21" t="s">
        <v>309</v>
      </c>
      <c r="E91" s="21" t="s">
        <v>310</v>
      </c>
      <c r="F91" s="20" t="s">
        <v>97</v>
      </c>
      <c r="G91" s="26" t="s">
        <v>44</v>
      </c>
      <c r="H91" s="23">
        <v>2</v>
      </c>
      <c r="I91" s="38">
        <v>226</v>
      </c>
      <c r="J91" s="40"/>
      <c r="K91" s="39"/>
      <c r="L91" s="38">
        <f>J91+K91</f>
        <v>0</v>
      </c>
      <c r="M91" s="38">
        <f>L91*H91</f>
        <v>0</v>
      </c>
      <c r="N91" s="11" t="s">
        <v>311</v>
      </c>
    </row>
    <row r="92" ht="79" customHeight="1" spans="1:14">
      <c r="A92" s="18" t="s">
        <v>312</v>
      </c>
      <c r="B92" s="20" t="s">
        <v>313</v>
      </c>
      <c r="C92" s="20" t="s">
        <v>314</v>
      </c>
      <c r="D92" s="21" t="s">
        <v>309</v>
      </c>
      <c r="E92" s="21" t="s">
        <v>310</v>
      </c>
      <c r="F92" s="20" t="s">
        <v>97</v>
      </c>
      <c r="G92" s="26" t="s">
        <v>44</v>
      </c>
      <c r="H92" s="23">
        <v>2</v>
      </c>
      <c r="I92" s="38">
        <v>146.5</v>
      </c>
      <c r="J92" s="40"/>
      <c r="K92" s="39"/>
      <c r="L92" s="38">
        <f>J92+K92</f>
        <v>0</v>
      </c>
      <c r="M92" s="38">
        <f>L92*H92</f>
        <v>0</v>
      </c>
      <c r="N92" s="11" t="s">
        <v>315</v>
      </c>
    </row>
    <row r="93" ht="79" customHeight="1" spans="1:14">
      <c r="A93" s="18" t="s">
        <v>316</v>
      </c>
      <c r="B93" s="20" t="s">
        <v>313</v>
      </c>
      <c r="C93" s="20" t="s">
        <v>317</v>
      </c>
      <c r="D93" s="21" t="s">
        <v>309</v>
      </c>
      <c r="E93" s="21" t="s">
        <v>310</v>
      </c>
      <c r="F93" s="20" t="s">
        <v>97</v>
      </c>
      <c r="G93" s="26" t="s">
        <v>44</v>
      </c>
      <c r="H93" s="23">
        <v>10</v>
      </c>
      <c r="I93" s="38">
        <v>113</v>
      </c>
      <c r="J93" s="40"/>
      <c r="K93" s="39"/>
      <c r="L93" s="38">
        <f>J93+K93</f>
        <v>0</v>
      </c>
      <c r="M93" s="38">
        <f>L93*H93</f>
        <v>0</v>
      </c>
      <c r="N93" s="11" t="s">
        <v>315</v>
      </c>
    </row>
    <row r="94" ht="79" customHeight="1" spans="1:14">
      <c r="A94" s="18" t="s">
        <v>318</v>
      </c>
      <c r="B94" s="20" t="s">
        <v>319</v>
      </c>
      <c r="C94" s="20" t="s">
        <v>54</v>
      </c>
      <c r="D94" s="21" t="s">
        <v>320</v>
      </c>
      <c r="E94" s="21" t="s">
        <v>321</v>
      </c>
      <c r="F94" s="20" t="s">
        <v>36</v>
      </c>
      <c r="G94" s="26" t="s">
        <v>44</v>
      </c>
      <c r="H94" s="23">
        <v>4</v>
      </c>
      <c r="I94" s="38">
        <v>225.25</v>
      </c>
      <c r="J94" s="40"/>
      <c r="K94" s="39"/>
      <c r="L94" s="38">
        <f>J94+K94</f>
        <v>0</v>
      </c>
      <c r="M94" s="38">
        <f>L94*H94</f>
        <v>0</v>
      </c>
      <c r="N94" s="11" t="s">
        <v>322</v>
      </c>
    </row>
    <row r="95" ht="65" customHeight="1" spans="1:14">
      <c r="A95" s="18" t="s">
        <v>323</v>
      </c>
      <c r="B95" s="20" t="s">
        <v>324</v>
      </c>
      <c r="C95" s="20" t="s">
        <v>325</v>
      </c>
      <c r="D95" s="21" t="s">
        <v>326</v>
      </c>
      <c r="E95" s="21" t="s">
        <v>327</v>
      </c>
      <c r="F95" s="20" t="s">
        <v>328</v>
      </c>
      <c r="G95" s="26" t="s">
        <v>44</v>
      </c>
      <c r="H95" s="23">
        <v>20</v>
      </c>
      <c r="I95" s="38">
        <v>225.6</v>
      </c>
      <c r="J95" s="40"/>
      <c r="K95" s="39"/>
      <c r="L95" s="38">
        <f>J95+K95</f>
        <v>0</v>
      </c>
      <c r="M95" s="38">
        <f>L95*H95</f>
        <v>0</v>
      </c>
      <c r="N95" s="11" t="s">
        <v>329</v>
      </c>
    </row>
    <row r="96" ht="65" customHeight="1" spans="1:14">
      <c r="A96" s="18" t="s">
        <v>330</v>
      </c>
      <c r="B96" s="20" t="s">
        <v>324</v>
      </c>
      <c r="C96" s="20" t="s">
        <v>331</v>
      </c>
      <c r="D96" s="21" t="s">
        <v>326</v>
      </c>
      <c r="E96" s="21" t="s">
        <v>327</v>
      </c>
      <c r="F96" s="20" t="s">
        <v>328</v>
      </c>
      <c r="G96" s="26" t="s">
        <v>44</v>
      </c>
      <c r="H96" s="23">
        <v>5</v>
      </c>
      <c r="I96" s="38">
        <v>203.2</v>
      </c>
      <c r="J96" s="40"/>
      <c r="K96" s="39"/>
      <c r="L96" s="38">
        <f>J96+K96</f>
        <v>0</v>
      </c>
      <c r="M96" s="38">
        <f>L96*H96</f>
        <v>0</v>
      </c>
      <c r="N96" s="11" t="s">
        <v>329</v>
      </c>
    </row>
    <row r="97" ht="65" customHeight="1" spans="1:14">
      <c r="A97" s="18" t="s">
        <v>332</v>
      </c>
      <c r="B97" s="20" t="s">
        <v>324</v>
      </c>
      <c r="C97" s="20" t="s">
        <v>333</v>
      </c>
      <c r="D97" s="21" t="s">
        <v>326</v>
      </c>
      <c r="E97" s="21" t="s">
        <v>327</v>
      </c>
      <c r="F97" s="20" t="s">
        <v>328</v>
      </c>
      <c r="G97" s="26" t="s">
        <v>44</v>
      </c>
      <c r="H97" s="23">
        <v>16</v>
      </c>
      <c r="I97" s="38">
        <v>169.25</v>
      </c>
      <c r="J97" s="40"/>
      <c r="K97" s="39"/>
      <c r="L97" s="38">
        <f>J97+K97</f>
        <v>0</v>
      </c>
      <c r="M97" s="38">
        <f>L97*H97</f>
        <v>0</v>
      </c>
      <c r="N97" s="11" t="s">
        <v>329</v>
      </c>
    </row>
    <row r="98" ht="65" customHeight="1" spans="1:14">
      <c r="A98" s="18" t="s">
        <v>334</v>
      </c>
      <c r="B98" s="20" t="s">
        <v>335</v>
      </c>
      <c r="C98" s="20" t="s">
        <v>336</v>
      </c>
      <c r="D98" s="21" t="s">
        <v>337</v>
      </c>
      <c r="E98" s="34" t="s">
        <v>338</v>
      </c>
      <c r="F98" s="20" t="s">
        <v>339</v>
      </c>
      <c r="G98" s="26" t="s">
        <v>44</v>
      </c>
      <c r="H98" s="23">
        <v>11.84</v>
      </c>
      <c r="I98" s="38">
        <v>6.08</v>
      </c>
      <c r="J98" s="40"/>
      <c r="K98" s="39"/>
      <c r="L98" s="38">
        <f>J98+K98</f>
        <v>0</v>
      </c>
      <c r="M98" s="38">
        <f>L98*H98</f>
        <v>0</v>
      </c>
      <c r="N98" s="11"/>
    </row>
    <row r="99" ht="65" customHeight="1" spans="1:14">
      <c r="A99" s="18" t="s">
        <v>340</v>
      </c>
      <c r="B99" s="20" t="s">
        <v>335</v>
      </c>
      <c r="C99" s="20" t="s">
        <v>341</v>
      </c>
      <c r="D99" s="21" t="s">
        <v>337</v>
      </c>
      <c r="E99" s="34" t="s">
        <v>338</v>
      </c>
      <c r="F99" s="20" t="s">
        <v>339</v>
      </c>
      <c r="G99" s="26" t="s">
        <v>44</v>
      </c>
      <c r="H99" s="23">
        <v>71.08</v>
      </c>
      <c r="I99" s="38">
        <v>6.17</v>
      </c>
      <c r="J99" s="40"/>
      <c r="K99" s="39"/>
      <c r="L99" s="38">
        <f>J99+K99</f>
        <v>0</v>
      </c>
      <c r="M99" s="38">
        <f>L99*H99</f>
        <v>0</v>
      </c>
      <c r="N99" s="11"/>
    </row>
    <row r="100" ht="65" customHeight="1" spans="1:14">
      <c r="A100" s="18" t="s">
        <v>342</v>
      </c>
      <c r="B100" s="20" t="s">
        <v>343</v>
      </c>
      <c r="C100" s="20" t="s">
        <v>344</v>
      </c>
      <c r="D100" s="21" t="s">
        <v>345</v>
      </c>
      <c r="E100" s="21" t="s">
        <v>56</v>
      </c>
      <c r="F100" s="20" t="s">
        <v>346</v>
      </c>
      <c r="G100" s="26" t="s">
        <v>44</v>
      </c>
      <c r="H100" s="23">
        <v>0.68</v>
      </c>
      <c r="I100" s="38">
        <v>714</v>
      </c>
      <c r="J100" s="40"/>
      <c r="K100" s="39"/>
      <c r="L100" s="38">
        <f>J100+K100</f>
        <v>0</v>
      </c>
      <c r="M100" s="38">
        <f>L100*H100</f>
        <v>0</v>
      </c>
      <c r="N100" s="11"/>
    </row>
    <row r="101" ht="65" customHeight="1" spans="1:14">
      <c r="A101" s="18" t="s">
        <v>347</v>
      </c>
      <c r="B101" s="20" t="s">
        <v>348</v>
      </c>
      <c r="C101" s="20" t="s">
        <v>349</v>
      </c>
      <c r="D101" s="21" t="s">
        <v>350</v>
      </c>
      <c r="E101" s="21" t="s">
        <v>351</v>
      </c>
      <c r="F101" s="20" t="s">
        <v>24</v>
      </c>
      <c r="G101" s="26" t="s">
        <v>44</v>
      </c>
      <c r="H101" s="23">
        <v>2</v>
      </c>
      <c r="I101" s="38">
        <v>423.300970873786</v>
      </c>
      <c r="J101" s="40"/>
      <c r="K101" s="39"/>
      <c r="L101" s="38">
        <f>J101+K101</f>
        <v>0</v>
      </c>
      <c r="M101" s="38">
        <f>L101*H101</f>
        <v>0</v>
      </c>
      <c r="N101" s="11" t="s">
        <v>352</v>
      </c>
    </row>
    <row r="102" ht="65" customHeight="1" spans="1:14">
      <c r="A102" s="18" t="s">
        <v>353</v>
      </c>
      <c r="B102" s="20" t="s">
        <v>354</v>
      </c>
      <c r="C102" s="20" t="s">
        <v>355</v>
      </c>
      <c r="D102" s="21" t="s">
        <v>356</v>
      </c>
      <c r="E102" s="21" t="s">
        <v>357</v>
      </c>
      <c r="F102" s="20" t="s">
        <v>36</v>
      </c>
      <c r="G102" s="26" t="s">
        <v>44</v>
      </c>
      <c r="H102" s="23">
        <v>54</v>
      </c>
      <c r="I102" s="38">
        <v>460.096314116333</v>
      </c>
      <c r="J102" s="40"/>
      <c r="K102" s="39"/>
      <c r="L102" s="38">
        <f>J102+K102</f>
        <v>0</v>
      </c>
      <c r="M102" s="38">
        <f>L102*H102</f>
        <v>0</v>
      </c>
      <c r="N102" s="11"/>
    </row>
    <row r="103" ht="65" customHeight="1" spans="1:14">
      <c r="A103" s="18" t="s">
        <v>358</v>
      </c>
      <c r="B103" s="20" t="s">
        <v>359</v>
      </c>
      <c r="C103" s="20" t="s">
        <v>360</v>
      </c>
      <c r="D103" s="21" t="s">
        <v>262</v>
      </c>
      <c r="E103" s="21" t="s">
        <v>361</v>
      </c>
      <c r="F103" s="20" t="s">
        <v>36</v>
      </c>
      <c r="G103" s="26" t="s">
        <v>44</v>
      </c>
      <c r="H103" s="23">
        <v>6</v>
      </c>
      <c r="I103" s="38">
        <v>83.5</v>
      </c>
      <c r="J103" s="40"/>
      <c r="K103" s="39"/>
      <c r="L103" s="38">
        <f>J103+K103</f>
        <v>0</v>
      </c>
      <c r="M103" s="38">
        <f>L103*H103</f>
        <v>0</v>
      </c>
      <c r="N103" s="11"/>
    </row>
    <row r="104" ht="65" customHeight="1" spans="1:14">
      <c r="A104" s="18" t="s">
        <v>362</v>
      </c>
      <c r="B104" s="20" t="s">
        <v>363</v>
      </c>
      <c r="C104" s="20" t="s">
        <v>364</v>
      </c>
      <c r="D104" s="21" t="s">
        <v>262</v>
      </c>
      <c r="E104" s="21" t="s">
        <v>365</v>
      </c>
      <c r="F104" s="20" t="s">
        <v>97</v>
      </c>
      <c r="G104" s="26" t="s">
        <v>44</v>
      </c>
      <c r="H104" s="23">
        <v>16</v>
      </c>
      <c r="I104" s="38">
        <v>83.56</v>
      </c>
      <c r="J104" s="40"/>
      <c r="K104" s="39"/>
      <c r="L104" s="38">
        <f>J104+K104</f>
        <v>0</v>
      </c>
      <c r="M104" s="38">
        <f>L104*H104</f>
        <v>0</v>
      </c>
      <c r="N104" s="11"/>
    </row>
    <row r="105" ht="111" customHeight="1" spans="1:14">
      <c r="A105" s="18" t="s">
        <v>366</v>
      </c>
      <c r="B105" s="20" t="s">
        <v>367</v>
      </c>
      <c r="C105" s="20" t="s">
        <v>368</v>
      </c>
      <c r="D105" s="21" t="s">
        <v>108</v>
      </c>
      <c r="E105" s="34" t="s">
        <v>281</v>
      </c>
      <c r="F105" s="20" t="s">
        <v>110</v>
      </c>
      <c r="G105" s="26" t="s">
        <v>44</v>
      </c>
      <c r="H105" s="23">
        <v>100</v>
      </c>
      <c r="I105" s="38">
        <v>11.79</v>
      </c>
      <c r="J105" s="40"/>
      <c r="K105" s="39"/>
      <c r="L105" s="38">
        <f>J105+K105</f>
        <v>0</v>
      </c>
      <c r="M105" s="38">
        <f>L105*H105</f>
        <v>0</v>
      </c>
      <c r="N105" s="11" t="s">
        <v>111</v>
      </c>
    </row>
    <row r="106" ht="111" customHeight="1" spans="1:14">
      <c r="A106" s="18" t="s">
        <v>369</v>
      </c>
      <c r="B106" s="20" t="s">
        <v>367</v>
      </c>
      <c r="C106" s="20" t="s">
        <v>370</v>
      </c>
      <c r="D106" s="21" t="s">
        <v>108</v>
      </c>
      <c r="E106" s="34" t="s">
        <v>281</v>
      </c>
      <c r="F106" s="20" t="s">
        <v>110</v>
      </c>
      <c r="G106" s="26" t="s">
        <v>44</v>
      </c>
      <c r="H106" s="23">
        <v>200</v>
      </c>
      <c r="I106" s="38">
        <v>11.78</v>
      </c>
      <c r="J106" s="40"/>
      <c r="K106" s="39"/>
      <c r="L106" s="38">
        <f>J106+K106</f>
        <v>0</v>
      </c>
      <c r="M106" s="38">
        <f>L106*H106</f>
        <v>0</v>
      </c>
      <c r="N106" s="11" t="s">
        <v>111</v>
      </c>
    </row>
    <row r="107" ht="111" customHeight="1" spans="1:14">
      <c r="A107" s="18" t="s">
        <v>371</v>
      </c>
      <c r="B107" s="20" t="s">
        <v>372</v>
      </c>
      <c r="C107" s="20" t="s">
        <v>373</v>
      </c>
      <c r="D107" s="21" t="s">
        <v>108</v>
      </c>
      <c r="E107" s="34" t="s">
        <v>281</v>
      </c>
      <c r="F107" s="20" t="s">
        <v>110</v>
      </c>
      <c r="G107" s="26" t="s">
        <v>44</v>
      </c>
      <c r="H107" s="23">
        <v>600</v>
      </c>
      <c r="I107" s="38">
        <v>11.78</v>
      </c>
      <c r="J107" s="40"/>
      <c r="K107" s="39"/>
      <c r="L107" s="38">
        <f>J107+K107</f>
        <v>0</v>
      </c>
      <c r="M107" s="38">
        <f>L107*H107</f>
        <v>0</v>
      </c>
      <c r="N107" s="11" t="s">
        <v>374</v>
      </c>
    </row>
    <row r="108" ht="55" customHeight="1" spans="1:14">
      <c r="A108" s="18" t="s">
        <v>375</v>
      </c>
      <c r="B108" s="20" t="s">
        <v>376</v>
      </c>
      <c r="C108" s="20" t="s">
        <v>377</v>
      </c>
      <c r="D108" s="21" t="s">
        <v>378</v>
      </c>
      <c r="E108" s="21" t="s">
        <v>379</v>
      </c>
      <c r="F108" s="20" t="s">
        <v>110</v>
      </c>
      <c r="G108" s="26" t="s">
        <v>44</v>
      </c>
      <c r="H108" s="23">
        <v>600</v>
      </c>
      <c r="I108" s="38">
        <v>6.3495145631068</v>
      </c>
      <c r="J108" s="40"/>
      <c r="K108" s="39"/>
      <c r="L108" s="38">
        <f>J108+K108</f>
        <v>0</v>
      </c>
      <c r="M108" s="38">
        <f>L108*H108</f>
        <v>0</v>
      </c>
      <c r="N108" s="11" t="s">
        <v>380</v>
      </c>
    </row>
    <row r="109" ht="86" customHeight="1" spans="1:14">
      <c r="A109" s="18" t="s">
        <v>381</v>
      </c>
      <c r="B109" s="20" t="s">
        <v>382</v>
      </c>
      <c r="C109" s="20" t="s">
        <v>54</v>
      </c>
      <c r="D109" s="21" t="s">
        <v>383</v>
      </c>
      <c r="E109" s="21" t="s">
        <v>384</v>
      </c>
      <c r="F109" s="20" t="s">
        <v>51</v>
      </c>
      <c r="G109" s="26" t="s">
        <v>44</v>
      </c>
      <c r="H109" s="23">
        <v>47</v>
      </c>
      <c r="I109" s="38">
        <v>6498.74</v>
      </c>
      <c r="J109" s="40"/>
      <c r="K109" s="39"/>
      <c r="L109" s="38">
        <f>J109+K109</f>
        <v>0</v>
      </c>
      <c r="M109" s="38">
        <f>L109*H109</f>
        <v>0</v>
      </c>
      <c r="N109" s="11"/>
    </row>
    <row r="110" ht="86" customHeight="1" spans="1:14">
      <c r="A110" s="18" t="s">
        <v>385</v>
      </c>
      <c r="B110" s="20" t="s">
        <v>386</v>
      </c>
      <c r="C110" s="20" t="s">
        <v>54</v>
      </c>
      <c r="D110" s="21" t="s">
        <v>383</v>
      </c>
      <c r="E110" s="21" t="s">
        <v>384</v>
      </c>
      <c r="F110" s="20" t="s">
        <v>51</v>
      </c>
      <c r="G110" s="26" t="s">
        <v>44</v>
      </c>
      <c r="H110" s="23">
        <v>45</v>
      </c>
      <c r="I110" s="38">
        <v>6498.2</v>
      </c>
      <c r="J110" s="40"/>
      <c r="K110" s="39"/>
      <c r="L110" s="38">
        <f>J110+K110</f>
        <v>0</v>
      </c>
      <c r="M110" s="38">
        <f>L110*H110</f>
        <v>0</v>
      </c>
      <c r="N110" s="11"/>
    </row>
    <row r="111" ht="86" customHeight="1" spans="1:14">
      <c r="A111" s="18" t="s">
        <v>387</v>
      </c>
      <c r="B111" s="20" t="s">
        <v>388</v>
      </c>
      <c r="C111" s="20" t="s">
        <v>54</v>
      </c>
      <c r="D111" s="21" t="s">
        <v>383</v>
      </c>
      <c r="E111" s="21" t="s">
        <v>384</v>
      </c>
      <c r="F111" s="20" t="s">
        <v>51</v>
      </c>
      <c r="G111" s="26" t="s">
        <v>44</v>
      </c>
      <c r="H111" s="23">
        <v>22</v>
      </c>
      <c r="I111" s="38">
        <v>6499.18</v>
      </c>
      <c r="J111" s="40"/>
      <c r="K111" s="39"/>
      <c r="L111" s="38">
        <f>J111+K111</f>
        <v>0</v>
      </c>
      <c r="M111" s="38">
        <f>L111*H111</f>
        <v>0</v>
      </c>
      <c r="N111" s="11"/>
    </row>
    <row r="112" ht="86" customHeight="1" spans="1:14">
      <c r="A112" s="18" t="s">
        <v>389</v>
      </c>
      <c r="B112" s="28" t="s">
        <v>390</v>
      </c>
      <c r="C112" s="20" t="s">
        <v>54</v>
      </c>
      <c r="D112" s="21" t="s">
        <v>383</v>
      </c>
      <c r="E112" s="21" t="s">
        <v>384</v>
      </c>
      <c r="F112" s="20" t="s">
        <v>51</v>
      </c>
      <c r="G112" s="26" t="s">
        <v>44</v>
      </c>
      <c r="H112" s="23">
        <v>17</v>
      </c>
      <c r="I112" s="38">
        <v>6498.94</v>
      </c>
      <c r="J112" s="40"/>
      <c r="K112" s="39"/>
      <c r="L112" s="38">
        <f>J112+K112</f>
        <v>0</v>
      </c>
      <c r="M112" s="38">
        <f>L112*H112</f>
        <v>0</v>
      </c>
      <c r="N112" s="11"/>
    </row>
    <row r="113" ht="86" customHeight="1" spans="1:14">
      <c r="A113" s="18" t="s">
        <v>391</v>
      </c>
      <c r="B113" s="28" t="s">
        <v>392</v>
      </c>
      <c r="C113" s="20" t="s">
        <v>54</v>
      </c>
      <c r="D113" s="21" t="s">
        <v>383</v>
      </c>
      <c r="E113" s="21" t="s">
        <v>384</v>
      </c>
      <c r="F113" s="20" t="s">
        <v>51</v>
      </c>
      <c r="G113" s="26" t="s">
        <v>44</v>
      </c>
      <c r="H113" s="23">
        <v>4</v>
      </c>
      <c r="I113" s="38">
        <v>6502.75</v>
      </c>
      <c r="J113" s="40"/>
      <c r="K113" s="39"/>
      <c r="L113" s="38">
        <f>J113+K113</f>
        <v>0</v>
      </c>
      <c r="M113" s="38">
        <f>L113*H113</f>
        <v>0</v>
      </c>
      <c r="N113" s="11"/>
    </row>
    <row r="114" ht="57" customHeight="1" spans="1:14">
      <c r="A114" s="18" t="s">
        <v>393</v>
      </c>
      <c r="B114" s="20" t="s">
        <v>394</v>
      </c>
      <c r="C114" s="20" t="s">
        <v>395</v>
      </c>
      <c r="D114" s="21" t="s">
        <v>378</v>
      </c>
      <c r="E114" s="21" t="s">
        <v>379</v>
      </c>
      <c r="F114" s="20" t="s">
        <v>328</v>
      </c>
      <c r="G114" s="26" t="s">
        <v>44</v>
      </c>
      <c r="H114" s="23">
        <v>35945</v>
      </c>
      <c r="I114" s="38">
        <v>12.6990291262136</v>
      </c>
      <c r="J114" s="40"/>
      <c r="K114" s="39"/>
      <c r="L114" s="38">
        <f>J114+K114</f>
        <v>0</v>
      </c>
      <c r="M114" s="38">
        <f>L114*H114</f>
        <v>0</v>
      </c>
      <c r="N114" s="11" t="s">
        <v>380</v>
      </c>
    </row>
    <row r="115" ht="57" customHeight="1" spans="1:14">
      <c r="A115" s="18" t="s">
        <v>396</v>
      </c>
      <c r="B115" s="20" t="s">
        <v>397</v>
      </c>
      <c r="C115" s="20" t="s">
        <v>54</v>
      </c>
      <c r="D115" s="21" t="s">
        <v>55</v>
      </c>
      <c r="E115" s="21" t="s">
        <v>56</v>
      </c>
      <c r="F115" s="20" t="s">
        <v>346</v>
      </c>
      <c r="G115" s="26" t="s">
        <v>44</v>
      </c>
      <c r="H115" s="23">
        <v>5503</v>
      </c>
      <c r="I115" s="38">
        <v>49.53</v>
      </c>
      <c r="J115" s="40"/>
      <c r="K115" s="39"/>
      <c r="L115" s="38">
        <f>J115+K115</f>
        <v>0</v>
      </c>
      <c r="M115" s="38">
        <f>L115*H115</f>
        <v>0</v>
      </c>
      <c r="N115" s="11"/>
    </row>
    <row r="116" ht="57" customHeight="1" spans="1:14">
      <c r="A116" s="18" t="s">
        <v>398</v>
      </c>
      <c r="B116" s="28" t="s">
        <v>399</v>
      </c>
      <c r="C116" s="28" t="s">
        <v>400</v>
      </c>
      <c r="D116" s="32" t="s">
        <v>165</v>
      </c>
      <c r="E116" s="32" t="s">
        <v>166</v>
      </c>
      <c r="F116" s="28" t="s">
        <v>110</v>
      </c>
      <c r="G116" s="26" t="s">
        <v>44</v>
      </c>
      <c r="H116" s="23">
        <v>20</v>
      </c>
      <c r="I116" s="38">
        <v>51.5</v>
      </c>
      <c r="J116" s="40"/>
      <c r="K116" s="39"/>
      <c r="L116" s="38">
        <f>J116+K116</f>
        <v>0</v>
      </c>
      <c r="M116" s="38">
        <f>L116*H116</f>
        <v>0</v>
      </c>
      <c r="N116" s="11"/>
    </row>
    <row r="117" spans="1:14">
      <c r="A117" s="41" t="s">
        <v>401</v>
      </c>
      <c r="B117" s="42" t="s">
        <v>402</v>
      </c>
      <c r="C117" s="20"/>
      <c r="D117" s="21"/>
      <c r="E117" s="21"/>
      <c r="F117" s="20"/>
      <c r="G117" s="26"/>
      <c r="H117" s="23"/>
      <c r="I117" s="38">
        <v>0</v>
      </c>
      <c r="J117" s="40"/>
      <c r="K117" s="39"/>
      <c r="L117" s="38">
        <f>J117+K117</f>
        <v>0</v>
      </c>
      <c r="M117" s="38">
        <f>L117*H117</f>
        <v>0</v>
      </c>
      <c r="N117" s="46"/>
    </row>
    <row r="118" ht="44" customHeight="1" spans="1:14">
      <c r="A118" s="18" t="s">
        <v>403</v>
      </c>
      <c r="B118" s="20" t="s">
        <v>404</v>
      </c>
      <c r="C118" s="20" t="s">
        <v>405</v>
      </c>
      <c r="D118" s="21" t="s">
        <v>22</v>
      </c>
      <c r="E118" s="21" t="s">
        <v>23</v>
      </c>
      <c r="F118" s="20" t="s">
        <v>36</v>
      </c>
      <c r="G118" s="26"/>
      <c r="H118" s="23">
        <v>1</v>
      </c>
      <c r="I118" s="38">
        <v>195565.816479079</v>
      </c>
      <c r="J118" s="40"/>
      <c r="K118" s="39"/>
      <c r="L118" s="38">
        <f>J118+K118</f>
        <v>0</v>
      </c>
      <c r="M118" s="38">
        <f>L118*H118</f>
        <v>0</v>
      </c>
      <c r="N118" s="11"/>
    </row>
    <row r="119" ht="67" customHeight="1" spans="1:14">
      <c r="A119" s="18" t="s">
        <v>406</v>
      </c>
      <c r="B119" s="20" t="s">
        <v>59</v>
      </c>
      <c r="C119" s="20" t="s">
        <v>407</v>
      </c>
      <c r="D119" s="21" t="s">
        <v>61</v>
      </c>
      <c r="E119" s="21" t="s">
        <v>23</v>
      </c>
      <c r="F119" s="20" t="s">
        <v>24</v>
      </c>
      <c r="G119" s="26"/>
      <c r="H119" s="23">
        <v>57</v>
      </c>
      <c r="I119" s="38">
        <v>44832.6580462239</v>
      </c>
      <c r="J119" s="40"/>
      <c r="K119" s="39"/>
      <c r="L119" s="38">
        <f>J119+K119</f>
        <v>0</v>
      </c>
      <c r="M119" s="38">
        <f>L119*H119</f>
        <v>0</v>
      </c>
      <c r="N119" s="11"/>
    </row>
    <row r="120" ht="44" customHeight="1" spans="1:14">
      <c r="A120" s="18" t="s">
        <v>408</v>
      </c>
      <c r="B120" s="28" t="s">
        <v>409</v>
      </c>
      <c r="C120" s="28" t="s">
        <v>410</v>
      </c>
      <c r="D120" s="21" t="s">
        <v>65</v>
      </c>
      <c r="E120" s="21" t="s">
        <v>23</v>
      </c>
      <c r="F120" s="43" t="s">
        <v>24</v>
      </c>
      <c r="G120" s="44"/>
      <c r="H120" s="23">
        <v>1</v>
      </c>
      <c r="I120" s="38">
        <v>183628.363862875</v>
      </c>
      <c r="J120" s="40"/>
      <c r="K120" s="39"/>
      <c r="L120" s="38">
        <f>J120+K120</f>
        <v>0</v>
      </c>
      <c r="M120" s="38">
        <f>L120*H120</f>
        <v>0</v>
      </c>
      <c r="N120" s="11"/>
    </row>
    <row r="121" ht="44" customHeight="1" spans="1:14">
      <c r="A121" s="18" t="s">
        <v>411</v>
      </c>
      <c r="B121" s="28" t="s">
        <v>409</v>
      </c>
      <c r="C121" s="28" t="s">
        <v>412</v>
      </c>
      <c r="D121" s="21" t="s">
        <v>65</v>
      </c>
      <c r="E121" s="21" t="s">
        <v>23</v>
      </c>
      <c r="F121" s="43" t="s">
        <v>24</v>
      </c>
      <c r="G121" s="44"/>
      <c r="H121" s="23">
        <v>3</v>
      </c>
      <c r="I121" s="38">
        <v>165698.34616376</v>
      </c>
      <c r="J121" s="40"/>
      <c r="K121" s="39"/>
      <c r="L121" s="38">
        <f>J121+K121</f>
        <v>0</v>
      </c>
      <c r="M121" s="38">
        <f>L121*H121</f>
        <v>0</v>
      </c>
      <c r="N121" s="11"/>
    </row>
    <row r="122" ht="44" customHeight="1" spans="1:14">
      <c r="A122" s="18" t="s">
        <v>413</v>
      </c>
      <c r="B122" s="28" t="s">
        <v>409</v>
      </c>
      <c r="C122" s="28" t="s">
        <v>414</v>
      </c>
      <c r="D122" s="21" t="s">
        <v>65</v>
      </c>
      <c r="E122" s="21" t="s">
        <v>23</v>
      </c>
      <c r="F122" s="43" t="s">
        <v>24</v>
      </c>
      <c r="G122" s="44"/>
      <c r="H122" s="23">
        <v>1</v>
      </c>
      <c r="I122" s="38">
        <v>136830.896296933</v>
      </c>
      <c r="J122" s="40"/>
      <c r="K122" s="39"/>
      <c r="L122" s="38">
        <f>J122+K122</f>
        <v>0</v>
      </c>
      <c r="M122" s="38">
        <f>L122*H122</f>
        <v>0</v>
      </c>
      <c r="N122" s="11"/>
    </row>
    <row r="123" ht="44" customHeight="1" spans="1:14">
      <c r="A123" s="18" t="s">
        <v>415</v>
      </c>
      <c r="B123" s="28" t="s">
        <v>409</v>
      </c>
      <c r="C123" s="28" t="s">
        <v>416</v>
      </c>
      <c r="D123" s="21" t="s">
        <v>65</v>
      </c>
      <c r="E123" s="21" t="s">
        <v>23</v>
      </c>
      <c r="F123" s="43" t="s">
        <v>24</v>
      </c>
      <c r="G123" s="44"/>
      <c r="H123" s="23">
        <v>3</v>
      </c>
      <c r="I123" s="38">
        <v>117592.878597818</v>
      </c>
      <c r="J123" s="40"/>
      <c r="K123" s="39"/>
      <c r="L123" s="38">
        <f>J123+K123</f>
        <v>0</v>
      </c>
      <c r="M123" s="38">
        <f>L123*H123</f>
        <v>0</v>
      </c>
      <c r="N123" s="11"/>
    </row>
    <row r="124" ht="44" customHeight="1" spans="1:14">
      <c r="A124" s="18" t="s">
        <v>417</v>
      </c>
      <c r="B124" s="28" t="s">
        <v>409</v>
      </c>
      <c r="C124" s="20" t="s">
        <v>418</v>
      </c>
      <c r="D124" s="21" t="s">
        <v>65</v>
      </c>
      <c r="E124" s="21" t="s">
        <v>23</v>
      </c>
      <c r="F124" s="20" t="s">
        <v>24</v>
      </c>
      <c r="G124" s="26"/>
      <c r="H124" s="23">
        <v>5</v>
      </c>
      <c r="I124" s="38">
        <v>97783.0112552625</v>
      </c>
      <c r="J124" s="40"/>
      <c r="K124" s="39"/>
      <c r="L124" s="38">
        <f>J124+K124</f>
        <v>0</v>
      </c>
      <c r="M124" s="38">
        <f>L124*H124</f>
        <v>0</v>
      </c>
      <c r="N124" s="11"/>
    </row>
    <row r="125" ht="44" customHeight="1" spans="1:14">
      <c r="A125" s="18" t="s">
        <v>419</v>
      </c>
      <c r="B125" s="20" t="s">
        <v>88</v>
      </c>
      <c r="C125" s="20" t="s">
        <v>420</v>
      </c>
      <c r="D125" s="21" t="s">
        <v>61</v>
      </c>
      <c r="E125" s="21" t="s">
        <v>23</v>
      </c>
      <c r="F125" s="20" t="s">
        <v>24</v>
      </c>
      <c r="G125" s="26"/>
      <c r="H125" s="23">
        <v>78</v>
      </c>
      <c r="I125" s="38">
        <v>50925.0266345906</v>
      </c>
      <c r="J125" s="40"/>
      <c r="K125" s="39"/>
      <c r="L125" s="38">
        <f>J125+K125</f>
        <v>0</v>
      </c>
      <c r="M125" s="38">
        <f>L125*H125</f>
        <v>0</v>
      </c>
      <c r="N125" s="11"/>
    </row>
    <row r="126" ht="114" customHeight="1" spans="1:14">
      <c r="A126" s="18" t="s">
        <v>421</v>
      </c>
      <c r="B126" s="28" t="s">
        <v>422</v>
      </c>
      <c r="C126" s="28" t="s">
        <v>423</v>
      </c>
      <c r="D126" s="21" t="s">
        <v>108</v>
      </c>
      <c r="E126" s="45" t="s">
        <v>109</v>
      </c>
      <c r="F126" s="20" t="s">
        <v>328</v>
      </c>
      <c r="G126" s="26" t="s">
        <v>44</v>
      </c>
      <c r="H126" s="23">
        <v>150</v>
      </c>
      <c r="I126" s="38">
        <v>29.46</v>
      </c>
      <c r="J126" s="40"/>
      <c r="K126" s="39"/>
      <c r="L126" s="38">
        <f>J126+K126</f>
        <v>0</v>
      </c>
      <c r="M126" s="38">
        <f>L126*H126</f>
        <v>0</v>
      </c>
      <c r="N126" s="11" t="s">
        <v>111</v>
      </c>
    </row>
    <row r="127" ht="114" customHeight="1" spans="1:14">
      <c r="A127" s="18" t="s">
        <v>424</v>
      </c>
      <c r="B127" s="28" t="s">
        <v>422</v>
      </c>
      <c r="C127" s="28" t="s">
        <v>425</v>
      </c>
      <c r="D127" s="21" t="s">
        <v>108</v>
      </c>
      <c r="E127" s="45" t="s">
        <v>109</v>
      </c>
      <c r="F127" s="20" t="s">
        <v>328</v>
      </c>
      <c r="G127" s="26" t="s">
        <v>44</v>
      </c>
      <c r="H127" s="23">
        <v>600</v>
      </c>
      <c r="I127" s="38">
        <v>29.47</v>
      </c>
      <c r="J127" s="40"/>
      <c r="K127" s="39"/>
      <c r="L127" s="38">
        <f>J127+K127</f>
        <v>0</v>
      </c>
      <c r="M127" s="38">
        <f>L127*H127</f>
        <v>0</v>
      </c>
      <c r="N127" s="11" t="s">
        <v>111</v>
      </c>
    </row>
    <row r="128" ht="114" customHeight="1" spans="1:14">
      <c r="A128" s="18" t="s">
        <v>426</v>
      </c>
      <c r="B128" s="20" t="s">
        <v>422</v>
      </c>
      <c r="C128" s="20" t="s">
        <v>427</v>
      </c>
      <c r="D128" s="21" t="s">
        <v>108</v>
      </c>
      <c r="E128" s="45" t="s">
        <v>109</v>
      </c>
      <c r="F128" s="20" t="s">
        <v>328</v>
      </c>
      <c r="G128" s="26" t="s">
        <v>44</v>
      </c>
      <c r="H128" s="23">
        <v>2050</v>
      </c>
      <c r="I128" s="38">
        <v>29.46</v>
      </c>
      <c r="J128" s="40"/>
      <c r="K128" s="39"/>
      <c r="L128" s="38">
        <f>J128+K128</f>
        <v>0</v>
      </c>
      <c r="M128" s="38">
        <f>L128*H128</f>
        <v>0</v>
      </c>
      <c r="N128" s="11" t="s">
        <v>111</v>
      </c>
    </row>
    <row r="129" ht="114" customHeight="1" spans="1:14">
      <c r="A129" s="18" t="s">
        <v>428</v>
      </c>
      <c r="B129" s="20" t="s">
        <v>429</v>
      </c>
      <c r="C129" s="20" t="s">
        <v>430</v>
      </c>
      <c r="D129" s="21" t="s">
        <v>108</v>
      </c>
      <c r="E129" s="45" t="s">
        <v>109</v>
      </c>
      <c r="F129" s="20" t="s">
        <v>328</v>
      </c>
      <c r="G129" s="26" t="s">
        <v>44</v>
      </c>
      <c r="H129" s="23">
        <v>1800</v>
      </c>
      <c r="I129" s="38">
        <v>9.86</v>
      </c>
      <c r="J129" s="40"/>
      <c r="K129" s="39"/>
      <c r="L129" s="38">
        <f>J129+K129</f>
        <v>0</v>
      </c>
      <c r="M129" s="38">
        <f>L129*H129</f>
        <v>0</v>
      </c>
      <c r="N129" s="11" t="s">
        <v>111</v>
      </c>
    </row>
    <row r="130" ht="114" customHeight="1" spans="1:14">
      <c r="A130" s="18" t="s">
        <v>431</v>
      </c>
      <c r="B130" s="20" t="s">
        <v>429</v>
      </c>
      <c r="C130" s="20" t="s">
        <v>432</v>
      </c>
      <c r="D130" s="21" t="s">
        <v>108</v>
      </c>
      <c r="E130" s="45" t="s">
        <v>109</v>
      </c>
      <c r="F130" s="20" t="s">
        <v>328</v>
      </c>
      <c r="G130" s="26" t="s">
        <v>44</v>
      </c>
      <c r="H130" s="23">
        <v>300</v>
      </c>
      <c r="I130" s="38">
        <v>16.36</v>
      </c>
      <c r="J130" s="40"/>
      <c r="K130" s="39"/>
      <c r="L130" s="38">
        <f>J130+K130</f>
        <v>0</v>
      </c>
      <c r="M130" s="38">
        <f>L130*H130</f>
        <v>0</v>
      </c>
      <c r="N130" s="11" t="s">
        <v>111</v>
      </c>
    </row>
    <row r="131" ht="112" customHeight="1" spans="1:14">
      <c r="A131" s="18" t="s">
        <v>433</v>
      </c>
      <c r="B131" s="20" t="s">
        <v>429</v>
      </c>
      <c r="C131" s="28" t="s">
        <v>434</v>
      </c>
      <c r="D131" s="21" t="s">
        <v>108</v>
      </c>
      <c r="E131" s="45" t="s">
        <v>109</v>
      </c>
      <c r="F131" s="20" t="s">
        <v>328</v>
      </c>
      <c r="G131" s="26" t="s">
        <v>44</v>
      </c>
      <c r="H131" s="23">
        <v>200</v>
      </c>
      <c r="I131" s="38">
        <v>29.5</v>
      </c>
      <c r="J131" s="40"/>
      <c r="K131" s="39"/>
      <c r="L131" s="38">
        <f>J131+K131</f>
        <v>0</v>
      </c>
      <c r="M131" s="38">
        <f>L131*H131</f>
        <v>0</v>
      </c>
      <c r="N131" s="11" t="s">
        <v>111</v>
      </c>
    </row>
    <row r="132" ht="112" customHeight="1" spans="1:14">
      <c r="A132" s="18" t="s">
        <v>435</v>
      </c>
      <c r="B132" s="20" t="s">
        <v>429</v>
      </c>
      <c r="C132" s="20" t="s">
        <v>436</v>
      </c>
      <c r="D132" s="21" t="s">
        <v>108</v>
      </c>
      <c r="E132" s="45" t="s">
        <v>109</v>
      </c>
      <c r="F132" s="20" t="s">
        <v>328</v>
      </c>
      <c r="G132" s="26" t="s">
        <v>44</v>
      </c>
      <c r="H132" s="23">
        <v>300</v>
      </c>
      <c r="I132" s="38">
        <v>24.58</v>
      </c>
      <c r="J132" s="40"/>
      <c r="K132" s="39"/>
      <c r="L132" s="38">
        <f>J132+K132</f>
        <v>0</v>
      </c>
      <c r="M132" s="38">
        <f>L132*H132</f>
        <v>0</v>
      </c>
      <c r="N132" s="11" t="s">
        <v>111</v>
      </c>
    </row>
    <row r="133" ht="112" customHeight="1" spans="1:14">
      <c r="A133" s="18" t="s">
        <v>437</v>
      </c>
      <c r="B133" s="20" t="s">
        <v>429</v>
      </c>
      <c r="C133" s="28" t="s">
        <v>438</v>
      </c>
      <c r="D133" s="21" t="s">
        <v>108</v>
      </c>
      <c r="E133" s="45" t="s">
        <v>109</v>
      </c>
      <c r="F133" s="20" t="s">
        <v>328</v>
      </c>
      <c r="G133" s="26" t="s">
        <v>44</v>
      </c>
      <c r="H133" s="23">
        <v>250</v>
      </c>
      <c r="I133" s="38">
        <v>16.37</v>
      </c>
      <c r="J133" s="40"/>
      <c r="K133" s="39"/>
      <c r="L133" s="38">
        <f>J133+K133</f>
        <v>0</v>
      </c>
      <c r="M133" s="38">
        <f>L133*H133</f>
        <v>0</v>
      </c>
      <c r="N133" s="11" t="s">
        <v>111</v>
      </c>
    </row>
    <row r="134" ht="56.25" spans="1:14">
      <c r="A134" s="18" t="s">
        <v>439</v>
      </c>
      <c r="B134" s="20" t="s">
        <v>440</v>
      </c>
      <c r="C134" s="20" t="s">
        <v>441</v>
      </c>
      <c r="D134" s="32" t="s">
        <v>179</v>
      </c>
      <c r="E134" s="32" t="s">
        <v>180</v>
      </c>
      <c r="F134" s="20" t="s">
        <v>181</v>
      </c>
      <c r="G134" s="26" t="s">
        <v>44</v>
      </c>
      <c r="H134" s="23">
        <v>148</v>
      </c>
      <c r="I134" s="38">
        <v>43.1</v>
      </c>
      <c r="J134" s="40"/>
      <c r="K134" s="39"/>
      <c r="L134" s="38">
        <f>J134+K134</f>
        <v>0</v>
      </c>
      <c r="M134" s="38">
        <f>L134*H134</f>
        <v>0</v>
      </c>
      <c r="N134" s="11" t="s">
        <v>171</v>
      </c>
    </row>
    <row r="135" ht="69" customHeight="1" spans="1:14">
      <c r="A135" s="18" t="s">
        <v>442</v>
      </c>
      <c r="B135" s="20" t="s">
        <v>443</v>
      </c>
      <c r="C135" s="20" t="s">
        <v>444</v>
      </c>
      <c r="D135" s="32" t="s">
        <v>169</v>
      </c>
      <c r="E135" s="32" t="s">
        <v>170</v>
      </c>
      <c r="F135" s="20" t="s">
        <v>328</v>
      </c>
      <c r="G135" s="26" t="s">
        <v>44</v>
      </c>
      <c r="H135" s="23">
        <v>1500</v>
      </c>
      <c r="I135" s="38">
        <v>10.5825242718447</v>
      </c>
      <c r="J135" s="40"/>
      <c r="K135" s="39"/>
      <c r="L135" s="38">
        <f>J135+K135</f>
        <v>0</v>
      </c>
      <c r="M135" s="38">
        <f>L135*H135</f>
        <v>0</v>
      </c>
      <c r="N135" s="11" t="s">
        <v>171</v>
      </c>
    </row>
    <row r="136" ht="112" customHeight="1" spans="1:14">
      <c r="A136" s="18" t="s">
        <v>445</v>
      </c>
      <c r="B136" s="20" t="s">
        <v>446</v>
      </c>
      <c r="C136" s="20" t="s">
        <v>447</v>
      </c>
      <c r="D136" s="21" t="s">
        <v>108</v>
      </c>
      <c r="E136" s="45" t="s">
        <v>109</v>
      </c>
      <c r="F136" s="20" t="s">
        <v>328</v>
      </c>
      <c r="G136" s="26" t="s">
        <v>44</v>
      </c>
      <c r="H136" s="23">
        <v>600</v>
      </c>
      <c r="I136" s="38">
        <v>16.37</v>
      </c>
      <c r="J136" s="40"/>
      <c r="K136" s="39"/>
      <c r="L136" s="38">
        <f>J136+K136</f>
        <v>0</v>
      </c>
      <c r="M136" s="38">
        <f>L136*H136</f>
        <v>0</v>
      </c>
      <c r="N136" s="11" t="s">
        <v>374</v>
      </c>
    </row>
    <row r="137" ht="72" customHeight="1" spans="1:14">
      <c r="A137" s="18" t="s">
        <v>448</v>
      </c>
      <c r="B137" s="20" t="s">
        <v>443</v>
      </c>
      <c r="C137" s="20" t="s">
        <v>449</v>
      </c>
      <c r="D137" s="32" t="s">
        <v>169</v>
      </c>
      <c r="E137" s="32" t="s">
        <v>170</v>
      </c>
      <c r="F137" s="20" t="s">
        <v>328</v>
      </c>
      <c r="G137" s="26" t="s">
        <v>44</v>
      </c>
      <c r="H137" s="23">
        <v>690</v>
      </c>
      <c r="I137" s="38">
        <v>10.5825242718447</v>
      </c>
      <c r="J137" s="40"/>
      <c r="K137" s="39"/>
      <c r="L137" s="38">
        <f>J137+K137</f>
        <v>0</v>
      </c>
      <c r="M137" s="38">
        <f>L137*H137</f>
        <v>0</v>
      </c>
      <c r="N137" s="11" t="s">
        <v>171</v>
      </c>
    </row>
    <row r="138" ht="75" customHeight="1" spans="1:14">
      <c r="A138" s="18" t="s">
        <v>450</v>
      </c>
      <c r="B138" s="20" t="s">
        <v>451</v>
      </c>
      <c r="C138" s="20" t="s">
        <v>452</v>
      </c>
      <c r="D138" s="21" t="s">
        <v>453</v>
      </c>
      <c r="E138" s="45" t="s">
        <v>454</v>
      </c>
      <c r="F138" s="20" t="s">
        <v>231</v>
      </c>
      <c r="G138" s="26" t="s">
        <v>44</v>
      </c>
      <c r="H138" s="23">
        <v>29</v>
      </c>
      <c r="I138" s="38">
        <v>419.69</v>
      </c>
      <c r="J138" s="40"/>
      <c r="K138" s="39"/>
      <c r="L138" s="38">
        <f>J138+K138</f>
        <v>0</v>
      </c>
      <c r="M138" s="38">
        <f>L138*H138</f>
        <v>0</v>
      </c>
      <c r="N138" s="11" t="s">
        <v>111</v>
      </c>
    </row>
    <row r="139" ht="78" customHeight="1" spans="1:14">
      <c r="A139" s="18" t="s">
        <v>455</v>
      </c>
      <c r="B139" s="20" t="s">
        <v>456</v>
      </c>
      <c r="C139" s="20" t="s">
        <v>457</v>
      </c>
      <c r="D139" s="21" t="s">
        <v>383</v>
      </c>
      <c r="E139" s="21" t="s">
        <v>458</v>
      </c>
      <c r="F139" s="20" t="s">
        <v>97</v>
      </c>
      <c r="G139" s="26" t="s">
        <v>44</v>
      </c>
      <c r="H139" s="23">
        <v>15</v>
      </c>
      <c r="I139" s="38">
        <v>5401</v>
      </c>
      <c r="J139" s="40"/>
      <c r="K139" s="39"/>
      <c r="L139" s="38">
        <f>J139+K139</f>
        <v>0</v>
      </c>
      <c r="M139" s="38">
        <f>L139*H139</f>
        <v>0</v>
      </c>
      <c r="N139" s="11"/>
    </row>
    <row r="140" ht="78" customHeight="1" spans="1:14">
      <c r="A140" s="18" t="s">
        <v>459</v>
      </c>
      <c r="B140" s="20" t="s">
        <v>460</v>
      </c>
      <c r="C140" s="20" t="s">
        <v>461</v>
      </c>
      <c r="D140" s="21" t="s">
        <v>383</v>
      </c>
      <c r="E140" s="21" t="s">
        <v>458</v>
      </c>
      <c r="F140" s="20" t="s">
        <v>97</v>
      </c>
      <c r="G140" s="26" t="s">
        <v>44</v>
      </c>
      <c r="H140" s="23">
        <v>15</v>
      </c>
      <c r="I140" s="38">
        <v>2321.33</v>
      </c>
      <c r="J140" s="40"/>
      <c r="K140" s="39"/>
      <c r="L140" s="38">
        <f>J140+K140</f>
        <v>0</v>
      </c>
      <c r="M140" s="38">
        <f>L140*H140</f>
        <v>0</v>
      </c>
      <c r="N140" s="11"/>
    </row>
    <row r="141" ht="67" customHeight="1" spans="1:14">
      <c r="A141" s="18" t="s">
        <v>462</v>
      </c>
      <c r="B141" s="20" t="s">
        <v>463</v>
      </c>
      <c r="C141" s="20" t="s">
        <v>464</v>
      </c>
      <c r="D141" s="21" t="s">
        <v>378</v>
      </c>
      <c r="E141" s="21" t="s">
        <v>465</v>
      </c>
      <c r="F141" s="20" t="s">
        <v>328</v>
      </c>
      <c r="G141" s="26" t="s">
        <v>44</v>
      </c>
      <c r="H141" s="23">
        <v>420</v>
      </c>
      <c r="I141" s="38">
        <v>12.6990291262136</v>
      </c>
      <c r="J141" s="40"/>
      <c r="K141" s="39"/>
      <c r="L141" s="38">
        <f>J141+K141</f>
        <v>0</v>
      </c>
      <c r="M141" s="38">
        <f>L141*H141</f>
        <v>0</v>
      </c>
      <c r="N141" s="11" t="s">
        <v>380</v>
      </c>
    </row>
    <row r="142" ht="67" customHeight="1" spans="1:14">
      <c r="A142" s="18" t="s">
        <v>466</v>
      </c>
      <c r="B142" s="20" t="s">
        <v>246</v>
      </c>
      <c r="C142" s="20" t="s">
        <v>467</v>
      </c>
      <c r="D142" s="21" t="s">
        <v>248</v>
      </c>
      <c r="E142" s="32" t="s">
        <v>249</v>
      </c>
      <c r="F142" s="20" t="s">
        <v>328</v>
      </c>
      <c r="G142" s="26" t="s">
        <v>44</v>
      </c>
      <c r="H142" s="23">
        <v>228</v>
      </c>
      <c r="I142" s="38">
        <v>12.4</v>
      </c>
      <c r="J142" s="40"/>
      <c r="K142" s="39"/>
      <c r="L142" s="38">
        <f>J142+K142</f>
        <v>0</v>
      </c>
      <c r="M142" s="38">
        <f>L142*H142</f>
        <v>0</v>
      </c>
      <c r="N142" s="11" t="s">
        <v>250</v>
      </c>
    </row>
    <row r="143" ht="57" customHeight="1" spans="1:14">
      <c r="A143" s="18" t="s">
        <v>468</v>
      </c>
      <c r="B143" s="20" t="s">
        <v>343</v>
      </c>
      <c r="C143" s="20" t="s">
        <v>469</v>
      </c>
      <c r="D143" s="34" t="s">
        <v>345</v>
      </c>
      <c r="E143" s="34" t="s">
        <v>56</v>
      </c>
      <c r="F143" s="20" t="s">
        <v>346</v>
      </c>
      <c r="G143" s="26" t="s">
        <v>44</v>
      </c>
      <c r="H143" s="23">
        <v>12.4</v>
      </c>
      <c r="I143" s="38">
        <v>656.75</v>
      </c>
      <c r="J143" s="40"/>
      <c r="K143" s="39"/>
      <c r="L143" s="38">
        <f t="shared" ref="L143:L156" si="2">J143+K143</f>
        <v>0</v>
      </c>
      <c r="M143" s="38">
        <f t="shared" ref="M143:M155" si="3">L143*H143</f>
        <v>0</v>
      </c>
      <c r="N143" s="11"/>
    </row>
    <row r="144" ht="80" customHeight="1" spans="1:14">
      <c r="A144" s="18" t="s">
        <v>470</v>
      </c>
      <c r="B144" s="20" t="s">
        <v>471</v>
      </c>
      <c r="C144" s="20" t="s">
        <v>472</v>
      </c>
      <c r="D144" s="21" t="s">
        <v>473</v>
      </c>
      <c r="E144" s="34" t="s">
        <v>56</v>
      </c>
      <c r="F144" s="20" t="s">
        <v>346</v>
      </c>
      <c r="G144" s="26" t="s">
        <v>44</v>
      </c>
      <c r="H144" s="23">
        <v>10.6</v>
      </c>
      <c r="I144" s="38">
        <v>505.18</v>
      </c>
      <c r="J144" s="40"/>
      <c r="K144" s="39"/>
      <c r="L144" s="38">
        <f t="shared" si="2"/>
        <v>0</v>
      </c>
      <c r="M144" s="38">
        <f t="shared" si="3"/>
        <v>0</v>
      </c>
      <c r="N144" s="11"/>
    </row>
    <row r="145" ht="71" customHeight="1" spans="1:14">
      <c r="A145" s="18" t="s">
        <v>474</v>
      </c>
      <c r="B145" s="20" t="s">
        <v>475</v>
      </c>
      <c r="C145" s="20" t="s">
        <v>476</v>
      </c>
      <c r="D145" s="21" t="s">
        <v>477</v>
      </c>
      <c r="E145" s="32" t="s">
        <v>478</v>
      </c>
      <c r="F145" s="20" t="s">
        <v>479</v>
      </c>
      <c r="G145" s="26" t="s">
        <v>44</v>
      </c>
      <c r="H145" s="23">
        <v>49</v>
      </c>
      <c r="I145" s="38">
        <v>37.22</v>
      </c>
      <c r="J145" s="40"/>
      <c r="K145" s="39"/>
      <c r="L145" s="38">
        <f t="shared" si="2"/>
        <v>0</v>
      </c>
      <c r="M145" s="38">
        <f t="shared" si="3"/>
        <v>0</v>
      </c>
      <c r="N145" s="11" t="s">
        <v>258</v>
      </c>
    </row>
    <row r="146" ht="71" customHeight="1" spans="1:14">
      <c r="A146" s="18" t="s">
        <v>480</v>
      </c>
      <c r="B146" s="20" t="s">
        <v>481</v>
      </c>
      <c r="C146" s="20" t="s">
        <v>54</v>
      </c>
      <c r="D146" s="21" t="s">
        <v>207</v>
      </c>
      <c r="E146" s="32" t="s">
        <v>482</v>
      </c>
      <c r="F146" s="20" t="s">
        <v>479</v>
      </c>
      <c r="G146" s="26" t="s">
        <v>44</v>
      </c>
      <c r="H146" s="23">
        <v>196</v>
      </c>
      <c r="I146" s="38">
        <v>210.86</v>
      </c>
      <c r="J146" s="40"/>
      <c r="K146" s="39"/>
      <c r="L146" s="38">
        <f t="shared" si="2"/>
        <v>0</v>
      </c>
      <c r="M146" s="38">
        <f t="shared" si="3"/>
        <v>0</v>
      </c>
      <c r="N146" s="11"/>
    </row>
    <row r="147" ht="71" customHeight="1" spans="1:14">
      <c r="A147" s="18" t="s">
        <v>483</v>
      </c>
      <c r="B147" s="20" t="s">
        <v>274</v>
      </c>
      <c r="C147" s="20" t="s">
        <v>54</v>
      </c>
      <c r="D147" s="21" t="s">
        <v>262</v>
      </c>
      <c r="E147" s="21" t="s">
        <v>275</v>
      </c>
      <c r="F147" s="20" t="s">
        <v>36</v>
      </c>
      <c r="G147" s="26" t="s">
        <v>44</v>
      </c>
      <c r="H147" s="23">
        <v>15</v>
      </c>
      <c r="I147" s="38">
        <v>325.2</v>
      </c>
      <c r="J147" s="40"/>
      <c r="K147" s="39"/>
      <c r="L147" s="38">
        <f t="shared" si="2"/>
        <v>0</v>
      </c>
      <c r="M147" s="38">
        <f t="shared" si="3"/>
        <v>0</v>
      </c>
      <c r="N147" s="11" t="s">
        <v>276</v>
      </c>
    </row>
    <row r="148" ht="71" customHeight="1" spans="1:14">
      <c r="A148" s="18" t="s">
        <v>484</v>
      </c>
      <c r="B148" s="20" t="s">
        <v>485</v>
      </c>
      <c r="C148" s="20" t="s">
        <v>486</v>
      </c>
      <c r="D148" s="21" t="s">
        <v>487</v>
      </c>
      <c r="E148" s="21" t="s">
        <v>275</v>
      </c>
      <c r="F148" s="20" t="s">
        <v>36</v>
      </c>
      <c r="G148" s="26" t="s">
        <v>44</v>
      </c>
      <c r="H148" s="23">
        <v>14</v>
      </c>
      <c r="I148" s="38">
        <v>197.893203883495</v>
      </c>
      <c r="J148" s="40"/>
      <c r="K148" s="39"/>
      <c r="L148" s="38">
        <f t="shared" si="2"/>
        <v>0</v>
      </c>
      <c r="M148" s="38">
        <f t="shared" si="3"/>
        <v>0</v>
      </c>
      <c r="N148" s="11" t="s">
        <v>276</v>
      </c>
    </row>
    <row r="149" ht="63" customHeight="1" spans="1:14">
      <c r="A149" s="18" t="s">
        <v>488</v>
      </c>
      <c r="B149" s="20" t="s">
        <v>294</v>
      </c>
      <c r="C149" s="20" t="s">
        <v>489</v>
      </c>
      <c r="D149" s="21" t="s">
        <v>296</v>
      </c>
      <c r="E149" s="21" t="s">
        <v>490</v>
      </c>
      <c r="F149" s="20" t="s">
        <v>298</v>
      </c>
      <c r="G149" s="26" t="s">
        <v>44</v>
      </c>
      <c r="H149" s="23">
        <v>15</v>
      </c>
      <c r="I149" s="38">
        <v>158.73786407767</v>
      </c>
      <c r="J149" s="40"/>
      <c r="K149" s="39"/>
      <c r="L149" s="38">
        <f>J149+K149</f>
        <v>0</v>
      </c>
      <c r="M149" s="38">
        <f>L149*H149</f>
        <v>0</v>
      </c>
      <c r="N149" s="11" t="s">
        <v>276</v>
      </c>
    </row>
    <row r="150" ht="102" customHeight="1" spans="1:14">
      <c r="A150" s="18" t="s">
        <v>491</v>
      </c>
      <c r="B150" s="29" t="s">
        <v>492</v>
      </c>
      <c r="C150" s="29" t="s">
        <v>289</v>
      </c>
      <c r="D150" s="47" t="s">
        <v>290</v>
      </c>
      <c r="E150" s="47" t="s">
        <v>291</v>
      </c>
      <c r="F150" s="29" t="s">
        <v>328</v>
      </c>
      <c r="G150" s="26" t="s">
        <v>44</v>
      </c>
      <c r="H150" s="48">
        <v>1400</v>
      </c>
      <c r="I150" s="38">
        <v>3.70388349514563</v>
      </c>
      <c r="J150" s="40"/>
      <c r="K150" s="65"/>
      <c r="L150" s="38">
        <f>J150+K150</f>
        <v>0</v>
      </c>
      <c r="M150" s="38">
        <f>L150*H150</f>
        <v>0</v>
      </c>
      <c r="N150" s="11" t="s">
        <v>292</v>
      </c>
    </row>
    <row r="151" ht="63" customHeight="1" spans="1:14">
      <c r="A151" s="18" t="s">
        <v>493</v>
      </c>
      <c r="B151" s="11" t="s">
        <v>494</v>
      </c>
      <c r="C151" s="11" t="s">
        <v>495</v>
      </c>
      <c r="D151" s="16" t="s">
        <v>496</v>
      </c>
      <c r="E151" s="16" t="s">
        <v>497</v>
      </c>
      <c r="F151" s="11" t="s">
        <v>328</v>
      </c>
      <c r="G151" s="26" t="s">
        <v>44</v>
      </c>
      <c r="H151" s="13">
        <v>5800</v>
      </c>
      <c r="I151" s="38">
        <v>4.78807715439471</v>
      </c>
      <c r="J151" s="40"/>
      <c r="K151" s="39"/>
      <c r="L151" s="38">
        <f>J151+K151</f>
        <v>0</v>
      </c>
      <c r="M151" s="38">
        <f>L151*H151</f>
        <v>0</v>
      </c>
      <c r="N151" s="11"/>
    </row>
    <row r="152" customFormat="1" ht="22.5" spans="1:14">
      <c r="A152" s="18" t="s">
        <v>498</v>
      </c>
      <c r="B152" s="11"/>
      <c r="C152" s="11"/>
      <c r="D152" s="16"/>
      <c r="E152" s="16"/>
      <c r="F152" s="11"/>
      <c r="G152" s="26" t="s">
        <v>44</v>
      </c>
      <c r="H152" s="13"/>
      <c r="I152" s="38">
        <v>0</v>
      </c>
      <c r="J152" s="40"/>
      <c r="K152" s="39"/>
      <c r="L152" s="38">
        <f>J152+K152</f>
        <v>0</v>
      </c>
      <c r="M152" s="38">
        <f>L152*H152</f>
        <v>0</v>
      </c>
      <c r="N152" s="11"/>
    </row>
    <row r="153" customFormat="1" ht="62" customHeight="1" spans="1:14">
      <c r="A153" s="18" t="s">
        <v>499</v>
      </c>
      <c r="B153" s="11" t="s">
        <v>500</v>
      </c>
      <c r="C153" s="11" t="s">
        <v>501</v>
      </c>
      <c r="D153" s="21" t="s">
        <v>502</v>
      </c>
      <c r="E153" s="32" t="s">
        <v>503</v>
      </c>
      <c r="F153" s="11" t="s">
        <v>328</v>
      </c>
      <c r="G153" s="26" t="s">
        <v>44</v>
      </c>
      <c r="H153" s="13">
        <v>32</v>
      </c>
      <c r="I153" s="38">
        <v>3819.8042787181</v>
      </c>
      <c r="J153" s="40"/>
      <c r="K153" s="39"/>
      <c r="L153" s="38">
        <f>J153+K153</f>
        <v>0</v>
      </c>
      <c r="M153" s="38">
        <f t="shared" ref="M153:M163" si="4">L153*H153</f>
        <v>0</v>
      </c>
      <c r="N153" s="11"/>
    </row>
    <row r="154" customFormat="1" ht="62" customHeight="1" spans="1:14">
      <c r="A154" s="18" t="s">
        <v>504</v>
      </c>
      <c r="B154" s="11" t="s">
        <v>505</v>
      </c>
      <c r="C154" s="11" t="s">
        <v>506</v>
      </c>
      <c r="D154" s="21" t="s">
        <v>502</v>
      </c>
      <c r="E154" s="32" t="s">
        <v>503</v>
      </c>
      <c r="F154" s="11" t="s">
        <v>328</v>
      </c>
      <c r="G154" s="26" t="s">
        <v>44</v>
      </c>
      <c r="H154" s="13">
        <v>21</v>
      </c>
      <c r="I154" s="38">
        <v>2376.76003093049</v>
      </c>
      <c r="J154" s="40"/>
      <c r="K154" s="39"/>
      <c r="L154" s="38">
        <f t="shared" ref="L154:L163" si="5">J154+K154</f>
        <v>0</v>
      </c>
      <c r="M154" s="38">
        <f t="shared" si="4"/>
        <v>0</v>
      </c>
      <c r="N154" s="11"/>
    </row>
    <row r="155" customFormat="1" ht="62" customHeight="1" spans="1:14">
      <c r="A155" s="18" t="s">
        <v>507</v>
      </c>
      <c r="B155" s="11" t="s">
        <v>508</v>
      </c>
      <c r="C155" s="11" t="s">
        <v>509</v>
      </c>
      <c r="D155" s="21" t="s">
        <v>502</v>
      </c>
      <c r="E155" s="32" t="s">
        <v>503</v>
      </c>
      <c r="F155" s="11" t="s">
        <v>328</v>
      </c>
      <c r="G155" s="26" t="s">
        <v>44</v>
      </c>
      <c r="H155" s="13">
        <v>98</v>
      </c>
      <c r="I155" s="38">
        <v>4753.33276054644</v>
      </c>
      <c r="J155" s="40"/>
      <c r="K155" s="39"/>
      <c r="L155" s="38">
        <f t="shared" si="5"/>
        <v>0</v>
      </c>
      <c r="M155" s="38">
        <f t="shared" si="4"/>
        <v>0</v>
      </c>
      <c r="N155" s="66"/>
    </row>
    <row r="156" customFormat="1" ht="62" customHeight="1" spans="1:14">
      <c r="A156" s="18" t="s">
        <v>510</v>
      </c>
      <c r="B156" s="11" t="s">
        <v>508</v>
      </c>
      <c r="C156" s="11" t="s">
        <v>511</v>
      </c>
      <c r="D156" s="21" t="s">
        <v>502</v>
      </c>
      <c r="E156" s="32" t="s">
        <v>503</v>
      </c>
      <c r="F156" s="11" t="s">
        <v>328</v>
      </c>
      <c r="G156" s="26" t="s">
        <v>44</v>
      </c>
      <c r="H156" s="13">
        <v>14</v>
      </c>
      <c r="I156" s="38">
        <v>2970.80488014434</v>
      </c>
      <c r="J156" s="40"/>
      <c r="K156" s="39"/>
      <c r="L156" s="38">
        <f t="shared" si="5"/>
        <v>0</v>
      </c>
      <c r="M156" s="38">
        <f t="shared" si="4"/>
        <v>0</v>
      </c>
      <c r="N156" s="66"/>
    </row>
    <row r="157" customFormat="1" ht="62" customHeight="1" spans="1:14">
      <c r="A157" s="18" t="s">
        <v>512</v>
      </c>
      <c r="B157" s="11" t="s">
        <v>508</v>
      </c>
      <c r="C157" s="11" t="s">
        <v>513</v>
      </c>
      <c r="D157" s="21" t="s">
        <v>502</v>
      </c>
      <c r="E157" s="32" t="s">
        <v>503</v>
      </c>
      <c r="F157" s="11" t="s">
        <v>328</v>
      </c>
      <c r="G157" s="26" t="s">
        <v>44</v>
      </c>
      <c r="H157" s="13">
        <v>49</v>
      </c>
      <c r="I157" s="38">
        <v>2376.76003093049</v>
      </c>
      <c r="J157" s="40"/>
      <c r="K157" s="39"/>
      <c r="L157" s="38">
        <f t="shared" si="5"/>
        <v>0</v>
      </c>
      <c r="M157" s="38">
        <f t="shared" si="4"/>
        <v>0</v>
      </c>
      <c r="N157" s="66"/>
    </row>
    <row r="158" customFormat="1" ht="62" customHeight="1" spans="1:14">
      <c r="A158" s="18" t="s">
        <v>514</v>
      </c>
      <c r="B158" s="11" t="s">
        <v>508</v>
      </c>
      <c r="C158" s="11" t="s">
        <v>515</v>
      </c>
      <c r="D158" s="21" t="s">
        <v>502</v>
      </c>
      <c r="E158" s="32" t="s">
        <v>503</v>
      </c>
      <c r="F158" s="11" t="s">
        <v>328</v>
      </c>
      <c r="G158" s="26" t="s">
        <v>44</v>
      </c>
      <c r="H158" s="13">
        <v>42</v>
      </c>
      <c r="I158" s="38">
        <v>7427.15267634677</v>
      </c>
      <c r="J158" s="40"/>
      <c r="K158" s="39"/>
      <c r="L158" s="38">
        <f t="shared" si="5"/>
        <v>0</v>
      </c>
      <c r="M158" s="38">
        <f t="shared" si="4"/>
        <v>0</v>
      </c>
      <c r="N158" s="66"/>
    </row>
    <row r="159" customFormat="1" ht="56.25" spans="1:14">
      <c r="A159" s="18" t="s">
        <v>516</v>
      </c>
      <c r="B159" s="11" t="s">
        <v>517</v>
      </c>
      <c r="C159" s="11" t="s">
        <v>518</v>
      </c>
      <c r="D159" s="16" t="s">
        <v>61</v>
      </c>
      <c r="E159" s="21" t="s">
        <v>23</v>
      </c>
      <c r="F159" s="11" t="s">
        <v>24</v>
      </c>
      <c r="G159" s="12"/>
      <c r="H159" s="13">
        <v>10</v>
      </c>
      <c r="I159" s="38">
        <v>32178.9558381304</v>
      </c>
      <c r="J159" s="40"/>
      <c r="K159" s="39"/>
      <c r="L159" s="38">
        <f t="shared" si="5"/>
        <v>0</v>
      </c>
      <c r="M159" s="38">
        <f t="shared" si="4"/>
        <v>0</v>
      </c>
      <c r="N159" s="66"/>
    </row>
    <row r="160" customFormat="1" ht="48" customHeight="1" spans="1:14">
      <c r="A160" s="18" t="s">
        <v>519</v>
      </c>
      <c r="B160" s="11" t="s">
        <v>409</v>
      </c>
      <c r="C160" s="11" t="s">
        <v>520</v>
      </c>
      <c r="D160" s="21" t="s">
        <v>65</v>
      </c>
      <c r="E160" s="21" t="s">
        <v>23</v>
      </c>
      <c r="F160" s="11" t="s">
        <v>24</v>
      </c>
      <c r="G160" s="12"/>
      <c r="H160" s="13">
        <v>1</v>
      </c>
      <c r="I160" s="38">
        <v>248446.026548673</v>
      </c>
      <c r="J160" s="40"/>
      <c r="K160" s="39"/>
      <c r="L160" s="38">
        <f t="shared" si="5"/>
        <v>0</v>
      </c>
      <c r="M160" s="38">
        <f t="shared" si="4"/>
        <v>0</v>
      </c>
      <c r="N160" s="66"/>
    </row>
    <row r="161" customFormat="1" ht="48" customHeight="1" spans="1:14">
      <c r="A161" s="18" t="s">
        <v>521</v>
      </c>
      <c r="B161" s="11" t="s">
        <v>522</v>
      </c>
      <c r="C161" s="11" t="s">
        <v>523</v>
      </c>
      <c r="D161" s="16" t="s">
        <v>22</v>
      </c>
      <c r="E161" s="21" t="s">
        <v>23</v>
      </c>
      <c r="F161" s="11" t="s">
        <v>24</v>
      </c>
      <c r="G161" s="12"/>
      <c r="H161" s="13">
        <v>2</v>
      </c>
      <c r="I161" s="38">
        <v>275055.661611822</v>
      </c>
      <c r="J161" s="40"/>
      <c r="K161" s="39"/>
      <c r="L161" s="38">
        <f t="shared" si="5"/>
        <v>0</v>
      </c>
      <c r="M161" s="38">
        <f t="shared" si="4"/>
        <v>0</v>
      </c>
      <c r="N161" s="11"/>
    </row>
    <row r="162" customFormat="1" ht="75" customHeight="1" spans="1:14">
      <c r="A162" s="18" t="s">
        <v>524</v>
      </c>
      <c r="B162" s="11" t="s">
        <v>88</v>
      </c>
      <c r="C162" s="11" t="s">
        <v>525</v>
      </c>
      <c r="D162" s="16" t="s">
        <v>61</v>
      </c>
      <c r="E162" s="21" t="s">
        <v>23</v>
      </c>
      <c r="F162" s="11" t="s">
        <v>24</v>
      </c>
      <c r="G162" s="12"/>
      <c r="H162" s="13">
        <v>20</v>
      </c>
      <c r="I162" s="38">
        <v>50854.6107053871</v>
      </c>
      <c r="J162" s="40"/>
      <c r="K162" s="39"/>
      <c r="L162" s="38">
        <f t="shared" si="5"/>
        <v>0</v>
      </c>
      <c r="M162" s="38">
        <f t="shared" si="4"/>
        <v>0</v>
      </c>
      <c r="N162" s="11"/>
    </row>
    <row r="163" customFormat="1" ht="104" customHeight="1" spans="1:14">
      <c r="A163" s="18" t="s">
        <v>526</v>
      </c>
      <c r="B163" s="11" t="s">
        <v>527</v>
      </c>
      <c r="C163" s="11" t="s">
        <v>528</v>
      </c>
      <c r="D163" s="49" t="s">
        <v>280</v>
      </c>
      <c r="E163" s="50" t="s">
        <v>109</v>
      </c>
      <c r="F163" s="11" t="s">
        <v>328</v>
      </c>
      <c r="G163" s="26" t="s">
        <v>44</v>
      </c>
      <c r="H163" s="13">
        <v>10400</v>
      </c>
      <c r="I163" s="38">
        <v>3.1747572815534</v>
      </c>
      <c r="J163" s="40"/>
      <c r="K163" s="39"/>
      <c r="L163" s="38">
        <f t="shared" si="5"/>
        <v>0</v>
      </c>
      <c r="M163" s="38">
        <f t="shared" si="4"/>
        <v>0</v>
      </c>
      <c r="N163" s="11" t="s">
        <v>111</v>
      </c>
    </row>
    <row r="164" s="1" customFormat="1" ht="29" customHeight="1" spans="1:14">
      <c r="A164" s="51" t="s">
        <v>529</v>
      </c>
      <c r="B164" s="52"/>
      <c r="C164" s="52"/>
      <c r="D164" s="52"/>
      <c r="E164" s="52"/>
      <c r="F164" s="52"/>
      <c r="G164" s="52"/>
      <c r="H164" s="52"/>
      <c r="I164" s="52"/>
      <c r="J164" s="67"/>
      <c r="K164" s="68"/>
      <c r="L164" s="69"/>
      <c r="M164" s="69">
        <f>SUM(M5:M163)</f>
        <v>0</v>
      </c>
      <c r="N164" s="70"/>
    </row>
    <row r="165" s="1" customFormat="1" ht="29" customHeight="1" spans="1:14">
      <c r="A165" s="51" t="s">
        <v>530</v>
      </c>
      <c r="B165" s="52"/>
      <c r="C165" s="52"/>
      <c r="D165" s="52"/>
      <c r="E165" s="52"/>
      <c r="F165" s="52"/>
      <c r="G165" s="52"/>
      <c r="H165" s="52"/>
      <c r="I165" s="52"/>
      <c r="J165" s="67"/>
      <c r="K165" s="68"/>
      <c r="L165" s="69"/>
      <c r="M165" s="69">
        <f>M164*0.02</f>
        <v>0</v>
      </c>
      <c r="N165" s="70"/>
    </row>
    <row r="166" s="1" customFormat="1" ht="29" customHeight="1" spans="1:14">
      <c r="A166" s="51" t="s">
        <v>13</v>
      </c>
      <c r="B166" s="52"/>
      <c r="C166" s="52"/>
      <c r="D166" s="52"/>
      <c r="E166" s="52"/>
      <c r="F166" s="52"/>
      <c r="G166" s="52"/>
      <c r="H166" s="52"/>
      <c r="I166" s="52"/>
      <c r="J166" s="67"/>
      <c r="K166" s="68"/>
      <c r="L166" s="69"/>
      <c r="M166" s="69">
        <f>M165+M164</f>
        <v>0</v>
      </c>
      <c r="N166" s="70"/>
    </row>
    <row r="167" s="2" customFormat="1" spans="1:13">
      <c r="A167" s="53" t="s">
        <v>531</v>
      </c>
      <c r="D167" s="3"/>
      <c r="E167" s="3"/>
      <c r="G167" s="4"/>
      <c r="H167" s="5"/>
      <c r="I167" s="71"/>
      <c r="J167" s="72"/>
      <c r="K167" s="72"/>
      <c r="L167" s="71"/>
      <c r="M167" s="71"/>
    </row>
    <row r="168" s="2" customFormat="1" ht="36" customHeight="1" spans="1:14">
      <c r="A168" s="54" t="s">
        <v>532</v>
      </c>
      <c r="B168" s="54"/>
      <c r="C168" s="54"/>
      <c r="D168" s="54"/>
      <c r="E168" s="54"/>
      <c r="F168" s="54"/>
      <c r="G168" s="55"/>
      <c r="H168" s="56"/>
      <c r="I168" s="71"/>
      <c r="J168" s="72"/>
      <c r="K168" s="72"/>
      <c r="L168" s="71"/>
      <c r="M168" s="71"/>
      <c r="N168" s="54"/>
    </row>
    <row r="169" s="2" customFormat="1" ht="36" customHeight="1" spans="1:14">
      <c r="A169" s="54" t="s">
        <v>533</v>
      </c>
      <c r="B169" s="54"/>
      <c r="C169" s="54"/>
      <c r="D169" s="54"/>
      <c r="E169" s="54"/>
      <c r="F169" s="54"/>
      <c r="G169" s="55"/>
      <c r="H169" s="56"/>
      <c r="I169" s="71"/>
      <c r="J169" s="72"/>
      <c r="K169" s="72"/>
      <c r="L169" s="71"/>
      <c r="M169" s="71"/>
      <c r="N169" s="54"/>
    </row>
    <row r="170" s="2" customFormat="1" ht="36" customHeight="1" spans="1:14">
      <c r="A170" s="54" t="s">
        <v>534</v>
      </c>
      <c r="B170" s="54"/>
      <c r="C170" s="54"/>
      <c r="D170" s="54"/>
      <c r="E170" s="54"/>
      <c r="F170" s="54"/>
      <c r="G170" s="55"/>
      <c r="H170" s="56"/>
      <c r="I170" s="71"/>
      <c r="J170" s="72"/>
      <c r="K170" s="72"/>
      <c r="L170" s="71"/>
      <c r="M170" s="71"/>
      <c r="N170" s="54"/>
    </row>
    <row r="171" s="2" customFormat="1" ht="36" customHeight="1" spans="1:14">
      <c r="A171" s="54" t="s">
        <v>535</v>
      </c>
      <c r="B171" s="54"/>
      <c r="C171" s="54"/>
      <c r="D171" s="54"/>
      <c r="E171" s="54"/>
      <c r="F171" s="54"/>
      <c r="G171" s="55"/>
      <c r="H171" s="56"/>
      <c r="I171" s="71"/>
      <c r="J171" s="72"/>
      <c r="K171" s="72"/>
      <c r="L171" s="71"/>
      <c r="M171" s="71"/>
      <c r="N171" s="54"/>
    </row>
    <row r="172" s="2" customFormat="1" ht="36" customHeight="1" spans="1:14">
      <c r="A172" s="54" t="s">
        <v>536</v>
      </c>
      <c r="B172" s="54"/>
      <c r="C172" s="54"/>
      <c r="D172" s="54"/>
      <c r="E172" s="54"/>
      <c r="F172" s="54"/>
      <c r="G172" s="55"/>
      <c r="H172" s="56"/>
      <c r="I172" s="71"/>
      <c r="J172" s="72"/>
      <c r="K172" s="72"/>
      <c r="L172" s="71"/>
      <c r="M172" s="71"/>
      <c r="N172" s="54"/>
    </row>
    <row r="173" s="2" customFormat="1" ht="36" customHeight="1" spans="1:14">
      <c r="A173" s="54" t="s">
        <v>537</v>
      </c>
      <c r="B173" s="54"/>
      <c r="C173" s="54"/>
      <c r="D173" s="54"/>
      <c r="E173" s="54"/>
      <c r="F173" s="54"/>
      <c r="G173" s="55"/>
      <c r="H173" s="56"/>
      <c r="I173" s="71"/>
      <c r="J173" s="72"/>
      <c r="K173" s="72"/>
      <c r="L173" s="71"/>
      <c r="M173" s="71"/>
      <c r="N173" s="54"/>
    </row>
    <row r="174" s="2" customFormat="1" ht="36" customHeight="1" spans="1:14">
      <c r="A174" s="54" t="s">
        <v>538</v>
      </c>
      <c r="B174" s="54"/>
      <c r="C174" s="54"/>
      <c r="D174" s="54"/>
      <c r="E174" s="54"/>
      <c r="F174" s="54"/>
      <c r="G174" s="55"/>
      <c r="H174" s="56"/>
      <c r="I174" s="71"/>
      <c r="J174" s="72"/>
      <c r="K174" s="72"/>
      <c r="L174" s="71"/>
      <c r="M174" s="71"/>
      <c r="N174" s="54"/>
    </row>
    <row r="175" s="2" customFormat="1" ht="36" customHeight="1" spans="1:14">
      <c r="A175" s="57" t="s">
        <v>539</v>
      </c>
      <c r="B175" s="57"/>
      <c r="C175" s="57"/>
      <c r="D175" s="57"/>
      <c r="E175" s="57"/>
      <c r="F175" s="57"/>
      <c r="G175" s="58"/>
      <c r="H175" s="59"/>
      <c r="I175" s="71"/>
      <c r="J175" s="72"/>
      <c r="K175" s="72"/>
      <c r="L175" s="71"/>
      <c r="M175" s="71"/>
      <c r="N175" s="57"/>
    </row>
    <row r="176" s="2" customFormat="1" ht="36" customHeight="1" spans="1:14">
      <c r="A176" s="54" t="s">
        <v>540</v>
      </c>
      <c r="B176" s="54"/>
      <c r="C176" s="54"/>
      <c r="D176" s="54"/>
      <c r="E176" s="54"/>
      <c r="F176" s="54"/>
      <c r="G176" s="55"/>
      <c r="H176" s="56"/>
      <c r="I176" s="71"/>
      <c r="J176" s="72"/>
      <c r="K176" s="72"/>
      <c r="L176" s="71"/>
      <c r="M176" s="71"/>
      <c r="N176" s="54"/>
    </row>
    <row r="177" s="2" customFormat="1" ht="125" customHeight="1" spans="1:14">
      <c r="A177" s="60" t="s">
        <v>541</v>
      </c>
      <c r="B177" s="60"/>
      <c r="C177" s="60"/>
      <c r="D177" s="60"/>
      <c r="E177" s="60"/>
      <c r="F177" s="60"/>
      <c r="G177" s="61"/>
      <c r="H177" s="62"/>
      <c r="I177" s="71"/>
      <c r="J177" s="72"/>
      <c r="K177" s="72"/>
      <c r="L177" s="71"/>
      <c r="M177" s="71"/>
      <c r="N177" s="60"/>
    </row>
    <row r="178" ht="54" customHeight="1" spans="1:8">
      <c r="A178" s="63" t="s">
        <v>542</v>
      </c>
      <c r="B178" s="63"/>
      <c r="C178" s="63"/>
      <c r="D178" s="63"/>
      <c r="E178" s="63"/>
      <c r="F178" s="63"/>
      <c r="G178" s="64"/>
      <c r="H178" s="63"/>
    </row>
  </sheetData>
  <sheetProtection password="E76D" sheet="1" selectLockedCells="1" objects="1"/>
  <mergeCells count="15">
    <mergeCell ref="A1:N1"/>
    <mergeCell ref="A164:K164"/>
    <mergeCell ref="A165:K165"/>
    <mergeCell ref="A166:K166"/>
    <mergeCell ref="A168:H168"/>
    <mergeCell ref="A169:H169"/>
    <mergeCell ref="A170:H170"/>
    <mergeCell ref="A171:H171"/>
    <mergeCell ref="A172:H172"/>
    <mergeCell ref="A173:H173"/>
    <mergeCell ref="A174:H174"/>
    <mergeCell ref="A175:H175"/>
    <mergeCell ref="A176:H176"/>
    <mergeCell ref="A177:H177"/>
    <mergeCell ref="A178:H178"/>
  </mergeCells>
  <pageMargins left="0.314583333333333" right="0.196527777777778" top="0.629861111111111" bottom="0.6687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蒋淇</dc:creator>
  <cp:lastModifiedBy>蒋淇</cp:lastModifiedBy>
  <dcterms:created xsi:type="dcterms:W3CDTF">2023-10-11T11:04:00Z</dcterms:created>
  <dcterms:modified xsi:type="dcterms:W3CDTF">2023-10-12T10:07:10Z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C681B9A8861E4601B5E1B9B0D20C2523</vt:lpwstr>
  </property>
  <property fmtid="{D5CDD505-2E9C-101B-9397-08002B2CF9AE}" pid="3" name="KSOProductBuildVer">
    <vt:lpwstr>2052-11.8.6.11719</vt:lpwstr>
  </property>
</Properties>
</file>