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2540"/>
  </bookViews>
  <sheets>
    <sheet name="工程量表" sheetId="2" r:id="rId1"/>
  </sheets>
  <definedNames>
    <definedName name="_xlnm.Print_Titles" localSheetId="0">工程量表!$1:$1</definedName>
  </definedNames>
  <calcPr calcId="144525" concurrentCalc="0"/>
</workbook>
</file>

<file path=xl/sharedStrings.xml><?xml version="1.0" encoding="utf-8"?>
<sst xmlns="http://schemas.openxmlformats.org/spreadsheetml/2006/main" count="64" uniqueCount="47">
  <si>
    <t>中渝公司金属结构物检测工程量清单</t>
  </si>
  <si>
    <t>序号</t>
  </si>
  <si>
    <t>项目名称</t>
  </si>
  <si>
    <t>单位</t>
  </si>
  <si>
    <t>数量</t>
  </si>
  <si>
    <t>数量合计</t>
  </si>
  <si>
    <t>单价</t>
  </si>
  <si>
    <t>合价</t>
  </si>
  <si>
    <t>武合</t>
  </si>
  <si>
    <t>江合</t>
  </si>
  <si>
    <t>绕城</t>
  </si>
  <si>
    <t>白鹿山</t>
  </si>
  <si>
    <t>赵家隧道</t>
  </si>
  <si>
    <t>大岚垭隧道</t>
  </si>
  <si>
    <t>环山坪隧道</t>
  </si>
  <si>
    <t>花土岗</t>
  </si>
  <si>
    <t>施家梁隧道</t>
  </si>
  <si>
    <t>九龙2隧道</t>
  </si>
  <si>
    <t>九龙1隧道</t>
  </si>
  <si>
    <t>狮子岩隧道</t>
  </si>
  <si>
    <t>朝阳寺隧道</t>
  </si>
  <si>
    <t>玉峰山隧道</t>
  </si>
  <si>
    <t>鱼嘴隧道</t>
  </si>
  <si>
    <t>龙井隧道</t>
  </si>
  <si>
    <t>风机</t>
  </si>
  <si>
    <t>台</t>
  </si>
  <si>
    <t>桥架</t>
  </si>
  <si>
    <t>米</t>
  </si>
  <si>
    <r>
      <t>F</t>
    </r>
    <r>
      <rPr>
        <sz val="10"/>
        <rFont val="宋体"/>
        <charset val="134"/>
      </rPr>
      <t>情报板</t>
    </r>
  </si>
  <si>
    <t>套</t>
  </si>
  <si>
    <t>小型情报板</t>
  </si>
  <si>
    <t>洞内信息指示灯(正反算一套)</t>
  </si>
  <si>
    <t>总计</t>
  </si>
  <si>
    <t>南方公司南道路金属结构物检测工程量清单</t>
  </si>
  <si>
    <t>合计</t>
  </si>
  <si>
    <t>南道路</t>
  </si>
  <si>
    <t>龙凤隧道</t>
  </si>
  <si>
    <t>木关岩隧道</t>
  </si>
  <si>
    <t>三泉隧道</t>
  </si>
  <si>
    <t>半河隧道</t>
  </si>
  <si>
    <t>马嘴隧道</t>
  </si>
  <si>
    <t>水洞湾1#隧道</t>
  </si>
  <si>
    <t>水洞湾2#隧道</t>
  </si>
  <si>
    <t>福寿隧道</t>
  </si>
  <si>
    <t>F情报板</t>
  </si>
  <si>
    <t>洞内信息指示器
(正反算一套)</t>
  </si>
  <si>
    <t>南方公司+中渝公司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</si>
</sst>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0">
    <font>
      <sz val="11"/>
      <color theme="1"/>
      <name val="宋体"/>
      <charset val="134"/>
      <scheme val="minor"/>
    </font>
    <font>
      <b/>
      <sz val="10"/>
      <name val="宋体"/>
      <charset val="134"/>
    </font>
    <font>
      <sz val="10"/>
      <name val="宋体"/>
      <charset val="134"/>
    </font>
    <font>
      <sz val="10"/>
      <name val="宋体"/>
      <charset val="0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</font>
    <font>
      <sz val="12"/>
      <name val="宋体"/>
      <charset val="134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indexed="8"/>
      <name val="宋体"/>
      <charset val="134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0"/>
      <name val="Helv"/>
      <charset val="134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name val="宋体"/>
      <charset val="134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Times New Roman"/>
      <charset val="0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6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8" fillId="5" borderId="0" applyNumberFormat="0" applyBorder="0" applyAlignment="0" applyProtection="0">
      <alignment vertical="center"/>
    </xf>
    <xf numFmtId="0" fontId="13" fillId="12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4" borderId="10" applyNumberFormat="0" applyFont="0" applyAlignment="0" applyProtection="0">
      <alignment vertical="center"/>
    </xf>
    <xf numFmtId="0" fontId="6" fillId="0" borderId="0"/>
    <xf numFmtId="0" fontId="9" fillId="2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0"/>
    <xf numFmtId="0" fontId="20" fillId="0" borderId="0" applyNumberFormat="0" applyFill="0" applyBorder="0" applyAlignment="0" applyProtection="0">
      <alignment vertical="center"/>
    </xf>
    <xf numFmtId="0" fontId="6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7" fillId="0" borderId="7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21" fillId="24" borderId="11" applyNumberFormat="0" applyAlignment="0" applyProtection="0">
      <alignment vertical="center"/>
    </xf>
    <xf numFmtId="0" fontId="23" fillId="24" borderId="8" applyNumberFormat="0" applyAlignment="0" applyProtection="0">
      <alignment vertical="center"/>
    </xf>
    <xf numFmtId="0" fontId="25" fillId="28" borderId="13" applyNumberForma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6" fillId="0" borderId="0">
      <alignment vertical="center"/>
    </xf>
    <xf numFmtId="0" fontId="27" fillId="2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0" borderId="0">
      <alignment vertical="center"/>
    </xf>
    <xf numFmtId="0" fontId="8" fillId="2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6" fillId="0" borderId="0"/>
    <xf numFmtId="0" fontId="9" fillId="1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2" fillId="0" borderId="0"/>
    <xf numFmtId="0" fontId="9" fillId="15" borderId="0" applyNumberFormat="0" applyBorder="0" applyAlignment="0" applyProtection="0">
      <alignment vertical="center"/>
    </xf>
    <xf numFmtId="0" fontId="6" fillId="0" borderId="0"/>
    <xf numFmtId="0" fontId="8" fillId="3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2" fillId="0" borderId="0">
      <alignment vertical="center"/>
    </xf>
    <xf numFmtId="0" fontId="6" fillId="0" borderId="0">
      <alignment vertical="center"/>
    </xf>
    <xf numFmtId="0" fontId="6" fillId="0" borderId="0"/>
    <xf numFmtId="43" fontId="6" fillId="0" borderId="0" applyFont="0" applyFill="0" applyBorder="0" applyAlignment="0" applyProtection="0"/>
    <xf numFmtId="0" fontId="6" fillId="0" borderId="0"/>
    <xf numFmtId="0" fontId="24" fillId="0" borderId="0">
      <alignment vertical="center"/>
    </xf>
    <xf numFmtId="0" fontId="16" fillId="0" borderId="0"/>
    <xf numFmtId="0" fontId="29" fillId="0" borderId="0"/>
  </cellStyleXfs>
  <cellXfs count="23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65" applyFont="1" applyFill="1" applyBorder="1" applyAlignment="1">
      <alignment horizontal="center" vertical="center" wrapText="1"/>
    </xf>
    <xf numFmtId="0" fontId="2" fillId="0" borderId="2" xfId="65" applyFont="1" applyFill="1" applyBorder="1" applyAlignment="1">
      <alignment horizontal="center" vertical="center" wrapText="1"/>
    </xf>
    <xf numFmtId="0" fontId="2" fillId="0" borderId="3" xfId="65" applyFont="1" applyFill="1" applyBorder="1" applyAlignment="1">
      <alignment horizontal="center" vertical="center" wrapText="1"/>
    </xf>
    <xf numFmtId="0" fontId="2" fillId="0" borderId="4" xfId="65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2" xfId="0" applyFont="1" applyFill="1" applyBorder="1" applyAlignment="1">
      <alignment vertical="center"/>
    </xf>
    <xf numFmtId="0" fontId="2" fillId="0" borderId="6" xfId="65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vertical="center"/>
    </xf>
  </cellXfs>
  <cellStyles count="66">
    <cellStyle name="常规" xfId="0" builtinId="0"/>
    <cellStyle name="货币[0]" xfId="1" builtinId="7"/>
    <cellStyle name="常规 2_2016年专项费用--V10--渝合路（以此为准）" xfId="2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常规 6" xfId="15"/>
    <cellStyle name="60% - 强调文字颜色 2" xfId="16" builtinId="36"/>
    <cellStyle name="标题 4" xfId="17" builtinId="19"/>
    <cellStyle name="警告文本" xfId="18" builtinId="11"/>
    <cellStyle name="_ET_STYLE_NoName_00_" xfId="19"/>
    <cellStyle name="标题" xfId="20" builtinId="15"/>
    <cellStyle name="常规 2 5" xfId="21"/>
    <cellStyle name="解释性文本" xfId="22" builtinId="53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常规 2 9" xfId="36"/>
    <cellStyle name="适中" xfId="37" builtinId="28"/>
    <cellStyle name="20% - 强调文字颜色 5" xfId="38" builtinId="46"/>
    <cellStyle name="强调文字颜色 1" xfId="39" builtinId="29"/>
    <cellStyle name="常规 2 2 2" xfId="40"/>
    <cellStyle name="20% - 强调文字颜色 1" xfId="41" builtinId="30"/>
    <cellStyle name="40% - 强调文字颜色 1" xfId="42" builtinId="31"/>
    <cellStyle name="20% - 强调文字颜色 2" xfId="43" builtinId="34"/>
    <cellStyle name="40% - 强调文字颜色 2" xfId="44" builtinId="35"/>
    <cellStyle name="强调文字颜色 3" xfId="45" builtinId="37"/>
    <cellStyle name="常规 3 2" xfId="46"/>
    <cellStyle name="强调文字颜色 4" xfId="47" builtinId="41"/>
    <cellStyle name="20% - 强调文字颜色 4" xfId="48" builtinId="42"/>
    <cellStyle name="40% - 强调文字颜色 4" xfId="49" builtinId="43"/>
    <cellStyle name="常规 60" xfId="50"/>
    <cellStyle name="强调文字颜色 5" xfId="51" builtinId="45"/>
    <cellStyle name="常规 2 2" xfId="52"/>
    <cellStyle name="40% - 强调文字颜色 5" xfId="53" builtinId="47"/>
    <cellStyle name="60% - 强调文字颜色 5" xfId="54" builtinId="48"/>
    <cellStyle name="强调文字颜色 6" xfId="55" builtinId="49"/>
    <cellStyle name="40% - 强调文字颜色 6" xfId="56" builtinId="51"/>
    <cellStyle name="60% - 强调文字颜色 6" xfId="57" builtinId="52"/>
    <cellStyle name="常规 2" xfId="58"/>
    <cellStyle name="常规 3" xfId="59"/>
    <cellStyle name="常规 4" xfId="60"/>
    <cellStyle name="千位分隔 2" xfId="61"/>
    <cellStyle name="常规 5" xfId="62"/>
    <cellStyle name="常规 7" xfId="63"/>
    <cellStyle name="样式 1" xfId="64"/>
    <cellStyle name="常规 8 7" xfId="65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22"/>
  <sheetViews>
    <sheetView tabSelected="1" workbookViewId="0">
      <selection activeCell="R14" sqref="R14"/>
    </sheetView>
  </sheetViews>
  <sheetFormatPr defaultColWidth="9" defaultRowHeight="13.5"/>
  <cols>
    <col min="1" max="1" width="5" style="1"/>
    <col min="2" max="2" width="13.125" style="1"/>
    <col min="3" max="3" width="5" style="1"/>
    <col min="4" max="7" width="5.5" style="1" customWidth="1"/>
    <col min="8" max="8" width="4.625" style="1" customWidth="1"/>
    <col min="9" max="13" width="5.5" style="1" customWidth="1"/>
    <col min="14" max="14" width="6.375" style="1"/>
    <col min="15" max="16" width="5.5" style="1" customWidth="1"/>
    <col min="17" max="16384" width="9" style="1"/>
  </cols>
  <sheetData>
    <row r="1" ht="28" customHeight="1" spans="1:19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s="1" customFormat="1" spans="1:19">
      <c r="A2" s="4" t="s">
        <v>1</v>
      </c>
      <c r="B2" s="4" t="s">
        <v>2</v>
      </c>
      <c r="C2" s="4" t="s">
        <v>3</v>
      </c>
      <c r="D2" s="4" t="s">
        <v>4</v>
      </c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 t="s">
        <v>5</v>
      </c>
      <c r="R2" s="21" t="s">
        <v>6</v>
      </c>
      <c r="S2" s="21" t="s">
        <v>7</v>
      </c>
    </row>
    <row r="3" s="1" customFormat="1" spans="1:19">
      <c r="A3" s="4"/>
      <c r="B3" s="4"/>
      <c r="C3" s="4"/>
      <c r="D3" s="4" t="s">
        <v>8</v>
      </c>
      <c r="E3" s="4" t="s">
        <v>9</v>
      </c>
      <c r="F3" s="4" t="s">
        <v>10</v>
      </c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21"/>
      <c r="S3" s="21"/>
    </row>
    <row r="4" s="1" customFormat="1" ht="30" customHeight="1" spans="1:19">
      <c r="A4" s="4"/>
      <c r="B4" s="4"/>
      <c r="C4" s="4"/>
      <c r="D4" s="5" t="s">
        <v>11</v>
      </c>
      <c r="E4" s="5" t="s">
        <v>12</v>
      </c>
      <c r="F4" s="5" t="s">
        <v>13</v>
      </c>
      <c r="G4" s="5" t="s">
        <v>14</v>
      </c>
      <c r="H4" s="5" t="s">
        <v>15</v>
      </c>
      <c r="I4" s="5" t="s">
        <v>16</v>
      </c>
      <c r="J4" s="5" t="s">
        <v>17</v>
      </c>
      <c r="K4" s="5" t="s">
        <v>18</v>
      </c>
      <c r="L4" s="5" t="s">
        <v>19</v>
      </c>
      <c r="M4" s="5" t="s">
        <v>20</v>
      </c>
      <c r="N4" s="5" t="s">
        <v>21</v>
      </c>
      <c r="O4" s="5" t="s">
        <v>22</v>
      </c>
      <c r="P4" s="5" t="s">
        <v>23</v>
      </c>
      <c r="Q4" s="4"/>
      <c r="R4" s="21"/>
      <c r="S4" s="21"/>
    </row>
    <row r="5" s="1" customFormat="1" spans="1:19">
      <c r="A5" s="6">
        <v>1</v>
      </c>
      <c r="B5" s="6" t="s">
        <v>24</v>
      </c>
      <c r="C5" s="6" t="s">
        <v>25</v>
      </c>
      <c r="D5" s="6"/>
      <c r="E5" s="6"/>
      <c r="F5" s="6">
        <v>16</v>
      </c>
      <c r="G5" s="6">
        <v>16</v>
      </c>
      <c r="H5" s="6"/>
      <c r="I5" s="6">
        <v>28</v>
      </c>
      <c r="J5" s="6"/>
      <c r="K5" s="6"/>
      <c r="L5" s="6">
        <v>8</v>
      </c>
      <c r="M5" s="6">
        <v>4</v>
      </c>
      <c r="N5" s="6">
        <v>24</v>
      </c>
      <c r="O5" s="6"/>
      <c r="P5" s="6"/>
      <c r="Q5" s="6">
        <f>D5+E5+F5+G5+H5+I5+J5+K5+L5+M5+N5+O5+P5</f>
        <v>96</v>
      </c>
      <c r="R5" s="22"/>
      <c r="S5" s="22"/>
    </row>
    <row r="6" s="1" customFormat="1" spans="1:19">
      <c r="A6" s="6">
        <v>2</v>
      </c>
      <c r="B6" s="6" t="s">
        <v>26</v>
      </c>
      <c r="C6" s="6" t="s">
        <v>27</v>
      </c>
      <c r="D6" s="6">
        <v>1000</v>
      </c>
      <c r="E6" s="6">
        <v>814</v>
      </c>
      <c r="F6" s="6">
        <v>5992</v>
      </c>
      <c r="G6" s="6">
        <v>10000</v>
      </c>
      <c r="H6" s="6">
        <f>500*4</f>
        <v>2000</v>
      </c>
      <c r="I6" s="6">
        <f>4367*4</f>
        <v>17468</v>
      </c>
      <c r="J6" s="6">
        <f>350*4</f>
        <v>1400</v>
      </c>
      <c r="K6" s="6">
        <f>450*4</f>
        <v>1800</v>
      </c>
      <c r="L6" s="6">
        <f>995*4</f>
        <v>3980</v>
      </c>
      <c r="M6" s="6">
        <v>3992</v>
      </c>
      <c r="N6" s="6">
        <v>15000</v>
      </c>
      <c r="O6" s="6">
        <v>3080</v>
      </c>
      <c r="P6" s="6">
        <v>1820</v>
      </c>
      <c r="Q6" s="6">
        <f>D6+E6+F6+G6+H6+I6+J6+K6+L6+M6+N6+O6+P6</f>
        <v>68346</v>
      </c>
      <c r="R6" s="22"/>
      <c r="S6" s="22"/>
    </row>
    <row r="7" s="1" customFormat="1" spans="1:19">
      <c r="A7" s="6">
        <v>3</v>
      </c>
      <c r="B7" s="6" t="s">
        <v>28</v>
      </c>
      <c r="C7" s="7" t="s">
        <v>29</v>
      </c>
      <c r="D7" s="6"/>
      <c r="E7" s="6"/>
      <c r="F7" s="6">
        <v>2</v>
      </c>
      <c r="G7" s="6">
        <v>2</v>
      </c>
      <c r="H7" s="6"/>
      <c r="I7" s="6"/>
      <c r="J7" s="6">
        <v>1</v>
      </c>
      <c r="K7" s="6"/>
      <c r="L7" s="6"/>
      <c r="M7" s="6"/>
      <c r="N7" s="6"/>
      <c r="O7" s="6"/>
      <c r="P7" s="6"/>
      <c r="Q7" s="6">
        <f>D7+E7+F7+G7+H7+I7+J7+K7+L7+M7+N7+O7+P7</f>
        <v>5</v>
      </c>
      <c r="R7" s="22"/>
      <c r="S7" s="22"/>
    </row>
    <row r="8" s="1" customFormat="1" spans="1:19">
      <c r="A8" s="6">
        <v>4</v>
      </c>
      <c r="B8" s="6" t="s">
        <v>30</v>
      </c>
      <c r="C8" s="6" t="s">
        <v>29</v>
      </c>
      <c r="D8" s="6"/>
      <c r="E8" s="6"/>
      <c r="F8" s="6">
        <v>2</v>
      </c>
      <c r="G8" s="6">
        <v>2</v>
      </c>
      <c r="H8" s="6"/>
      <c r="I8" s="6"/>
      <c r="J8" s="6"/>
      <c r="K8" s="6"/>
      <c r="L8" s="6"/>
      <c r="M8" s="6">
        <v>2</v>
      </c>
      <c r="N8" s="6">
        <v>1</v>
      </c>
      <c r="O8" s="6">
        <v>2</v>
      </c>
      <c r="P8" s="6"/>
      <c r="Q8" s="6">
        <f>D8+E8+F8+G8+H8+I8+J8+K8+L8+M8+N8+O8+P8</f>
        <v>9</v>
      </c>
      <c r="R8" s="22"/>
      <c r="S8" s="22"/>
    </row>
    <row r="9" s="1" customFormat="1" ht="24" spans="1:19">
      <c r="A9" s="6">
        <v>5</v>
      </c>
      <c r="B9" s="7" t="s">
        <v>31</v>
      </c>
      <c r="C9" s="6" t="s">
        <v>29</v>
      </c>
      <c r="D9" s="6"/>
      <c r="E9" s="6"/>
      <c r="F9" s="6">
        <v>18</v>
      </c>
      <c r="G9" s="6">
        <v>24</v>
      </c>
      <c r="H9" s="6"/>
      <c r="I9" s="6">
        <v>52</v>
      </c>
      <c r="J9" s="6"/>
      <c r="K9" s="6"/>
      <c r="L9" s="6">
        <v>18</v>
      </c>
      <c r="M9" s="6">
        <v>15</v>
      </c>
      <c r="N9" s="6">
        <v>36</v>
      </c>
      <c r="O9" s="6">
        <v>18</v>
      </c>
      <c r="P9" s="6"/>
      <c r="Q9" s="6">
        <f>D9+E9+F9+G9+H9+I9+J9+K9+L9+M9+N9+O9+P9</f>
        <v>181</v>
      </c>
      <c r="R9" s="22"/>
      <c r="S9" s="22"/>
    </row>
    <row r="10" s="1" customFormat="1" ht="17.25" customHeight="1" spans="1:19">
      <c r="A10" s="8" t="s">
        <v>32</v>
      </c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19"/>
      <c r="S10" s="22"/>
    </row>
    <row r="12" spans="1:14">
      <c r="A12" s="10" t="s">
        <v>33</v>
      </c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</row>
    <row r="13" spans="1:14">
      <c r="A13" s="11" t="s">
        <v>1</v>
      </c>
      <c r="B13" s="11" t="s">
        <v>2</v>
      </c>
      <c r="C13" s="11" t="s">
        <v>3</v>
      </c>
      <c r="D13" s="11" t="s">
        <v>4</v>
      </c>
      <c r="E13" s="11"/>
      <c r="F13" s="11"/>
      <c r="G13" s="11"/>
      <c r="H13" s="11"/>
      <c r="I13" s="11"/>
      <c r="J13" s="11"/>
      <c r="K13" s="11"/>
      <c r="L13" s="11" t="s">
        <v>34</v>
      </c>
      <c r="M13" s="16" t="s">
        <v>6</v>
      </c>
      <c r="N13" s="16" t="s">
        <v>7</v>
      </c>
    </row>
    <row r="14" spans="1:14">
      <c r="A14" s="12"/>
      <c r="B14" s="12"/>
      <c r="C14" s="12"/>
      <c r="D14" s="12" t="s">
        <v>35</v>
      </c>
      <c r="E14" s="12"/>
      <c r="F14" s="12"/>
      <c r="G14" s="12"/>
      <c r="H14" s="12"/>
      <c r="I14" s="12"/>
      <c r="J14" s="12"/>
      <c r="K14" s="12"/>
      <c r="L14" s="13"/>
      <c r="M14" s="10"/>
      <c r="N14" s="10"/>
    </row>
    <row r="15" ht="36" spans="1:14">
      <c r="A15" s="12"/>
      <c r="B15" s="12"/>
      <c r="C15" s="12"/>
      <c r="D15" s="12" t="s">
        <v>36</v>
      </c>
      <c r="E15" s="12" t="s">
        <v>37</v>
      </c>
      <c r="F15" s="12" t="s">
        <v>38</v>
      </c>
      <c r="G15" s="12" t="s">
        <v>39</v>
      </c>
      <c r="H15" s="12" t="s">
        <v>40</v>
      </c>
      <c r="I15" s="12" t="s">
        <v>41</v>
      </c>
      <c r="J15" s="12" t="s">
        <v>42</v>
      </c>
      <c r="K15" s="12" t="s">
        <v>43</v>
      </c>
      <c r="L15" s="13"/>
      <c r="M15" s="10"/>
      <c r="N15" s="10"/>
    </row>
    <row r="16" spans="1:14">
      <c r="A16" s="13">
        <v>1</v>
      </c>
      <c r="B16" s="12" t="s">
        <v>24</v>
      </c>
      <c r="C16" s="12" t="s">
        <v>25</v>
      </c>
      <c r="D16" s="13"/>
      <c r="E16" s="13"/>
      <c r="F16" s="13">
        <v>32</v>
      </c>
      <c r="G16" s="13">
        <v>16</v>
      </c>
      <c r="H16" s="13">
        <v>32</v>
      </c>
      <c r="I16" s="13"/>
      <c r="J16" s="13"/>
      <c r="K16" s="13">
        <v>10</v>
      </c>
      <c r="L16" s="17">
        <f t="shared" ref="L16:L20" si="0">SUM(D16:K16)</f>
        <v>90</v>
      </c>
      <c r="M16" s="18"/>
      <c r="N16" s="18"/>
    </row>
    <row r="17" spans="1:14">
      <c r="A17" s="13">
        <v>2</v>
      </c>
      <c r="B17" s="12" t="s">
        <v>26</v>
      </c>
      <c r="C17" s="12" t="s">
        <v>27</v>
      </c>
      <c r="D17" s="13">
        <v>1168</v>
      </c>
      <c r="E17" s="13">
        <v>1085</v>
      </c>
      <c r="F17" s="13">
        <v>6901</v>
      </c>
      <c r="G17" s="13">
        <v>2504</v>
      </c>
      <c r="H17" s="13">
        <v>7422</v>
      </c>
      <c r="I17" s="13">
        <v>362</v>
      </c>
      <c r="J17" s="13">
        <v>466</v>
      </c>
      <c r="K17" s="13">
        <v>1887</v>
      </c>
      <c r="L17" s="17">
        <f t="shared" si="0"/>
        <v>21795</v>
      </c>
      <c r="M17" s="18"/>
      <c r="N17" s="18"/>
    </row>
    <row r="18" spans="1:14">
      <c r="A18" s="13">
        <v>3</v>
      </c>
      <c r="B18" s="12" t="s">
        <v>44</v>
      </c>
      <c r="C18" s="12" t="s">
        <v>29</v>
      </c>
      <c r="D18" s="13">
        <v>1</v>
      </c>
      <c r="E18" s="13"/>
      <c r="F18" s="13"/>
      <c r="G18" s="13">
        <v>1</v>
      </c>
      <c r="H18" s="13">
        <v>2</v>
      </c>
      <c r="I18" s="13"/>
      <c r="J18" s="13"/>
      <c r="K18" s="13">
        <v>1</v>
      </c>
      <c r="L18" s="17">
        <f t="shared" si="0"/>
        <v>5</v>
      </c>
      <c r="M18" s="18"/>
      <c r="N18" s="18"/>
    </row>
    <row r="19" spans="1:14">
      <c r="A19" s="13">
        <v>4</v>
      </c>
      <c r="B19" s="12" t="s">
        <v>30</v>
      </c>
      <c r="C19" s="12" t="s">
        <v>29</v>
      </c>
      <c r="D19" s="13"/>
      <c r="E19" s="13"/>
      <c r="F19" s="13">
        <v>1</v>
      </c>
      <c r="G19" s="13"/>
      <c r="H19" s="13">
        <v>3</v>
      </c>
      <c r="I19" s="13"/>
      <c r="J19" s="13"/>
      <c r="K19" s="13"/>
      <c r="L19" s="17">
        <f t="shared" si="0"/>
        <v>4</v>
      </c>
      <c r="M19" s="18"/>
      <c r="N19" s="18"/>
    </row>
    <row r="20" ht="24" spans="1:14">
      <c r="A20" s="13">
        <v>5</v>
      </c>
      <c r="B20" s="12" t="s">
        <v>45</v>
      </c>
      <c r="C20" s="12" t="s">
        <v>29</v>
      </c>
      <c r="D20" s="13">
        <v>8</v>
      </c>
      <c r="E20" s="13">
        <v>8</v>
      </c>
      <c r="F20" s="13">
        <v>36</v>
      </c>
      <c r="G20" s="13">
        <v>12</v>
      </c>
      <c r="H20" s="13">
        <v>40</v>
      </c>
      <c r="I20" s="13"/>
      <c r="J20" s="13"/>
      <c r="K20" s="13">
        <v>12</v>
      </c>
      <c r="L20" s="17">
        <f t="shared" si="0"/>
        <v>116</v>
      </c>
      <c r="M20" s="18"/>
      <c r="N20" s="18"/>
    </row>
    <row r="21" spans="1:14">
      <c r="A21" s="8" t="s">
        <v>32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19"/>
      <c r="N21" s="18"/>
    </row>
    <row r="22" spans="1:14">
      <c r="A22" s="14" t="s">
        <v>46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20"/>
      <c r="N22" s="18"/>
    </row>
  </sheetData>
  <mergeCells count="21">
    <mergeCell ref="A1:S1"/>
    <mergeCell ref="D2:P2"/>
    <mergeCell ref="F3:P3"/>
    <mergeCell ref="A10:R10"/>
    <mergeCell ref="A12:N12"/>
    <mergeCell ref="D13:K13"/>
    <mergeCell ref="D14:K14"/>
    <mergeCell ref="A21:M21"/>
    <mergeCell ref="A22:M22"/>
    <mergeCell ref="A2:A4"/>
    <mergeCell ref="A13:A15"/>
    <mergeCell ref="B2:B4"/>
    <mergeCell ref="B13:B15"/>
    <mergeCell ref="C2:C4"/>
    <mergeCell ref="C13:C15"/>
    <mergeCell ref="L13:L15"/>
    <mergeCell ref="M13:M15"/>
    <mergeCell ref="N13:N15"/>
    <mergeCell ref="Q2:Q4"/>
    <mergeCell ref="R2:R4"/>
    <mergeCell ref="S2:S4"/>
  </mergeCells>
  <pageMargins left="0.751388888888889" right="0.751388888888889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工程量表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scar</dc:creator>
  <cp:lastModifiedBy>郭剑</cp:lastModifiedBy>
  <dcterms:created xsi:type="dcterms:W3CDTF">2017-03-09T03:10:00Z</dcterms:created>
  <cp:lastPrinted>2017-09-13T03:38:00Z</cp:lastPrinted>
  <dcterms:modified xsi:type="dcterms:W3CDTF">2021-08-28T03:01:20Z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2052-11.1.0.10931</vt:lpwstr>
  </property>
  <property fmtid="{D5CDD505-2E9C-101B-9397-08002B2CF9AE}" pid="3" name="ICV">
    <vt:lpwstr>B4192220A42549B0BBC75DED0546E305</vt:lpwstr>
  </property>
</Properties>
</file>