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已标价报价清单" sheetId="5" r:id="rId1"/>
    <sheet name="Sheet2" sheetId="2" r:id="rId2"/>
    <sheet name="Sheet3" sheetId="3" r:id="rId3"/>
  </sheets>
  <calcPr calcId="144525"/>
</workbook>
</file>

<file path=xl/sharedStrings.xml><?xml version="1.0" encoding="utf-8"?>
<sst xmlns="http://schemas.openxmlformats.org/spreadsheetml/2006/main" count="79" uniqueCount="67">
  <si>
    <t>已标价报价清单
重庆绕城高速鱼嘴两江大桥径流收集系统改造工程劳务分包工程量清单</t>
  </si>
  <si>
    <t xml:space="preserve">                                      货币单位: 人民币 元</t>
  </si>
  <si>
    <t>序号</t>
  </si>
  <si>
    <t>项  目  名  称</t>
  </si>
  <si>
    <t>单位</t>
  </si>
  <si>
    <t>数量</t>
  </si>
  <si>
    <t>限价单价
（含税3%）</t>
  </si>
  <si>
    <t>限价金额</t>
  </si>
  <si>
    <t>报价单价
（含税3%）</t>
  </si>
  <si>
    <t>报价金额</t>
  </si>
  <si>
    <t>工作内容说明</t>
  </si>
  <si>
    <t>交通组织维护</t>
  </si>
  <si>
    <t>天·处</t>
  </si>
  <si>
    <t>1.比选人提供交通标志、标牌，除比选人提供之外，其余由比选申请人自备；
2.工作内容包括标志、标牌的运输、摆设、维护及撤出等全部工作内容；
3.安全维护人员按照重庆市营运高速公路施工管理规范（DB50）设置；
4.此项包括3km（含）以内的交通组织及维护费用，施工作业控制区标志标牌的设置按DB50相关要求执行；若实际封闭长度超出3km部分（以上游过渡段设置第一个锥标为起算点）根据报价清单单价折算计量；
5.此项包括全天候24小时的交通安全设施维护工作。
6.按实际交通组织天数计量。</t>
  </si>
  <si>
    <t>管道拆除</t>
  </si>
  <si>
    <t>m</t>
  </si>
  <si>
    <r>
      <rPr>
        <sz val="8"/>
        <color rgb="FF000000"/>
        <rFont val="宋体"/>
        <charset val="134"/>
      </rPr>
      <t>1.比选人提供桥检车，比选申请人提供施工所需的机具设备（运输车等）进行管道的拆除；
2.比选申请人负责对拆除的管道清运出施工现场</t>
    </r>
    <r>
      <rPr>
        <sz val="8"/>
        <rFont val="宋体"/>
        <charset val="134"/>
      </rPr>
      <t>并处理</t>
    </r>
    <r>
      <rPr>
        <sz val="8"/>
        <color rgb="FF000000"/>
        <rFont val="宋体"/>
        <charset val="134"/>
      </rPr>
      <t>；
3.按实际拆除长度（不分管径）计量。</t>
    </r>
  </si>
  <si>
    <t>新增角钢及吊架支撑</t>
  </si>
  <si>
    <t>kg</t>
  </si>
  <si>
    <t>1.比选申请人提供施工所需的材料（L75角钢、植筋螺栓、植筋胶、Ф10吊架钢筋、抱箍等）及机具设备（不含桥检车）进行角钢及吊架支撑的制作和安装；
2.比选申请人按设计要求制作角钢及吊架支撑；
3.按实际角钢重量（重量=角钢长度*每米重量）计量。</t>
  </si>
  <si>
    <t>金属构件防腐</t>
  </si>
  <si>
    <t>㎡</t>
  </si>
  <si>
    <t>1.比选申请人提供施工所需的防腐材料及工具对所有角钢/吊架支撑进行防腐涂装；
2.按涂装涂装面积（面积=角钢长度*每米面积）计量。</t>
  </si>
  <si>
    <t>排水管安装</t>
  </si>
  <si>
    <t>1.比选人提供管材、管件（三通、两通、接头、清扫口、法兰盘、伸缩节）及桥检车和吊车，比选申请人提供施工所需的其他材料（定位箍、螺栓等）及机具设备（运输车、热熔设备等）；
2.比选申请人按照设计要求安装排水管；
3.按实际安装长度（不分管径）进行计量。</t>
  </si>
  <si>
    <t>应急池标牌制作及安装</t>
  </si>
  <si>
    <t>1.比选申请人提供标牌的所有材料；
2.比选申请人按设计图要求制作标牌及安装；
3.按实际安装面积计量。</t>
  </si>
  <si>
    <t>闸阀井修建</t>
  </si>
  <si>
    <t>土方开挖</t>
  </si>
  <si>
    <t>m³</t>
  </si>
  <si>
    <t>1.比选申请人自备开挖机具进行闸阀井坑槽开挖；
2.按实际挖土方量计量。</t>
  </si>
  <si>
    <t>防水砂浆抹面</t>
  </si>
  <si>
    <t>1.比选申请人提供施工所需的材料、机具设备；
2.比选申请人按设计图要求进行施工；
3.按实际施工面积计量。</t>
  </si>
  <si>
    <t>垫层混凝土（C10）</t>
  </si>
  <si>
    <t>1.比选申请人提供施工所需的材料、机具设备；
2.比选申请人按设计图要求进行施工；
3.按实际浇筑方量计量。</t>
  </si>
  <si>
    <t>井身混凝土（C30）</t>
  </si>
  <si>
    <t>钢筋</t>
  </si>
  <si>
    <t>1.比选申请人提供施工所需的材料、机具设备；
2.比选申请人按设计图要求进行施工；
3.按实际重量计量。</t>
  </si>
  <si>
    <t>闸阀安装</t>
  </si>
  <si>
    <t>个</t>
  </si>
  <si>
    <t>1.比选申请人提供铸铁井盖及支座1套（Φ800或Φ700）、闸阀1套；
2.比选申请人按照设计图进行安装；
3.按实际安装数量计量。</t>
  </si>
  <si>
    <t>应急池修复</t>
  </si>
  <si>
    <t>1.比选申请人提供施工所需的材料（细石混凝土约5m³）及机具对应急池进行修复、清理；
2.按修复个数计量。</t>
  </si>
  <si>
    <t>C20人行便道铺筑
（宽1m，厚15cm）</t>
  </si>
  <si>
    <t>1.比选申请人提供施工所需的材料（C20混凝土、模板）及机具进行铺筑；
2.按实际铺筑长度计算方量计量。</t>
  </si>
  <si>
    <t>隔离栅安装</t>
  </si>
  <si>
    <t>1.比选申请人提供施工所需的材料（隔离网、混凝土基础及隔离网大门）及机具进行安装；
2.按实际安装长度计量。</t>
  </si>
  <si>
    <t>更换泄水孔</t>
  </si>
  <si>
    <t>套</t>
  </si>
  <si>
    <t>1.比选申请人提供施工所需的材料（D100/150铸铁泄水孔）及机具进行泄水孔更换；
2.按实际更换数量进行计量。</t>
  </si>
  <si>
    <t>桥检车</t>
  </si>
  <si>
    <t>台班</t>
  </si>
  <si>
    <t>1.包含桥检车的所有费用（驾驶员工资、燃油费、通行费、保险费等）；
2.按实际使用台班计量。</t>
  </si>
  <si>
    <t>吊车（8t）</t>
  </si>
  <si>
    <t>1.包含吊车的所有费用（驾驶员工资、燃油费、通行费、保险费等）；
2.按实际使用台班计量。</t>
  </si>
  <si>
    <t>计时工</t>
  </si>
  <si>
    <t>工日</t>
  </si>
  <si>
    <t>1-13项小计</t>
  </si>
  <si>
    <t>安全生产费（1.5%）</t>
  </si>
  <si>
    <t>项</t>
  </si>
  <si>
    <t>/</t>
  </si>
  <si>
    <t>安全生产费不作为竞争性报价，按建安费的1.5%计。</t>
  </si>
  <si>
    <t>合计</t>
  </si>
  <si>
    <t>注：
1.以上工程量为暂定数量，最终以实际数量为准。
2.本单价为综合含税单价，抵扣税率为3%，开具增值税专用发票。</t>
  </si>
  <si>
    <t>比选申请人（盖单位公章）：</t>
  </si>
  <si>
    <r>
      <rPr>
        <sz val="11"/>
        <color rgb="FF000000"/>
        <rFont val="宋体"/>
        <charset val="134"/>
      </rPr>
      <t>法定代表人（或授权代表）：</t>
    </r>
    <r>
      <rPr>
        <u/>
        <sz val="11"/>
        <color rgb="FF000000"/>
        <rFont val="宋体"/>
        <charset val="134"/>
      </rPr>
      <t xml:space="preserve">                    </t>
    </r>
  </si>
  <si>
    <r>
      <rPr>
        <sz val="11"/>
        <color rgb="FF000000"/>
        <rFont val="宋体"/>
        <charset val="134"/>
      </rPr>
      <t>日期：2022年</t>
    </r>
    <r>
      <rPr>
        <u/>
        <sz val="11"/>
        <color rgb="FF000000"/>
        <rFont val="宋体"/>
        <charset val="134"/>
      </rPr>
      <t xml:space="preserve">     </t>
    </r>
    <r>
      <rPr>
        <sz val="11"/>
        <color rgb="FF000000"/>
        <rFont val="宋体"/>
        <charset val="134"/>
      </rPr>
      <t>月</t>
    </r>
    <r>
      <rPr>
        <u/>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</si>
</sst>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color indexed="8"/>
      <name val="宋体"/>
      <charset val="134"/>
    </font>
    <font>
      <b/>
      <sz val="10"/>
      <color rgb="FF000000"/>
      <name val="宋体"/>
      <charset val="134"/>
    </font>
    <font>
      <sz val="10"/>
      <color rgb="FF000000"/>
      <name val="宋体"/>
      <charset val="134"/>
    </font>
    <font>
      <sz val="8"/>
      <color indexed="8"/>
      <name val="宋体"/>
      <charset val="134"/>
    </font>
    <font>
      <b/>
      <sz val="14"/>
      <color indexed="8"/>
      <name val="宋体"/>
      <charset val="134"/>
    </font>
    <font>
      <sz val="9"/>
      <color rgb="FF000000"/>
      <name val="宋体"/>
      <charset val="134"/>
    </font>
    <font>
      <b/>
      <sz val="9"/>
      <color rgb="FF000000"/>
      <name val="宋体"/>
      <charset val="134"/>
    </font>
    <font>
      <sz val="8"/>
      <color rgb="FF000000"/>
      <name val="宋体"/>
      <charset val="134"/>
    </font>
    <font>
      <sz val="9"/>
      <color rgb="FF000000"/>
      <name val="smartSimSun"/>
      <charset val="134"/>
    </font>
    <font>
      <sz val="9"/>
      <color indexed="8"/>
      <name val="宋体"/>
      <charset val="134"/>
    </font>
    <font>
      <b/>
      <sz val="9"/>
      <color indexed="8"/>
      <name val="宋体"/>
      <charset val="134"/>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8"/>
      <name val="宋体"/>
      <charset val="134"/>
    </font>
    <font>
      <u/>
      <sz val="11"/>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0" borderId="0" applyNumberFormat="0" applyBorder="0" applyAlignment="0" applyProtection="0">
      <alignment vertical="center"/>
    </xf>
    <xf numFmtId="0" fontId="20" fillId="0" borderId="9" applyNumberFormat="0" applyFill="0" applyAlignment="0" applyProtection="0">
      <alignment vertical="center"/>
    </xf>
    <xf numFmtId="0" fontId="17"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protection locked="0"/>
    </xf>
  </cellStyleXfs>
  <cellXfs count="49">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vertical="top"/>
    </xf>
    <xf numFmtId="0" fontId="3" fillId="0" borderId="0" xfId="0" applyFont="1" applyFill="1" applyAlignment="1">
      <alignment vertical="top"/>
    </xf>
    <xf numFmtId="0" fontId="3" fillId="2" borderId="0" xfId="0" applyFont="1" applyFill="1" applyAlignment="1">
      <alignment vertical="top"/>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8" fillId="0" borderId="1" xfId="0" applyFont="1" applyFill="1" applyBorder="1" applyAlignment="1" applyProtection="1">
      <alignment horizontal="center" vertical="center" wrapText="1" shrinkToFit="1"/>
      <protection locked="0"/>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6" fillId="0" borderId="1" xfId="0" applyFont="1" applyFill="1" applyBorder="1" applyAlignment="1">
      <alignment horizontal="left" vertical="center" wrapText="1" shrinkToFit="1"/>
    </xf>
    <xf numFmtId="0" fontId="6" fillId="0" borderId="1" xfId="0" applyNumberFormat="1" applyFont="1" applyFill="1" applyBorder="1" applyAlignment="1">
      <alignment horizontal="center" vertical="center" shrinkToFit="1"/>
    </xf>
    <xf numFmtId="0" fontId="6" fillId="0" borderId="1" xfId="49"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8" fillId="0" borderId="2"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6" fillId="0" borderId="3" xfId="49" applyFont="1" applyFill="1" applyBorder="1" applyAlignment="1" applyProtection="1">
      <alignment horizontal="center" vertical="center" shrinkToFit="1"/>
    </xf>
    <xf numFmtId="0" fontId="8" fillId="0" borderId="1" xfId="0" applyFont="1" applyFill="1" applyBorder="1" applyAlignment="1" applyProtection="1">
      <alignment vertical="center" wrapText="1"/>
    </xf>
    <xf numFmtId="0" fontId="6" fillId="0" borderId="3"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8" fillId="0" borderId="1" xfId="0" applyFont="1" applyFill="1" applyBorder="1" applyAlignment="1" applyProtection="1">
      <alignment horizontal="center" vertical="center" wrapText="1" shrinkToFi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1"/>
  <sheetViews>
    <sheetView tabSelected="1" view="pageBreakPreview" zoomScaleNormal="100" workbookViewId="0">
      <selection activeCell="G22" sqref="G22"/>
    </sheetView>
  </sheetViews>
  <sheetFormatPr defaultColWidth="11.1111111111111" defaultRowHeight="15.6"/>
  <cols>
    <col min="1" max="1" width="4.88888888888889" style="1" customWidth="1"/>
    <col min="2" max="2" width="22.3333333333333" style="1" customWidth="1"/>
    <col min="3" max="3" width="4.44444444444444" style="1" customWidth="1"/>
    <col min="4" max="4" width="6.77777777777778" style="1" customWidth="1"/>
    <col min="5" max="5" width="9.88888888888889" style="1" customWidth="1"/>
    <col min="6" max="6" width="9" style="1" customWidth="1"/>
    <col min="7" max="7" width="10.7777777777778" style="6" customWidth="1"/>
    <col min="8" max="8" width="12.3333333333333" style="1" customWidth="1"/>
    <col min="9" max="9" width="88" style="1" customWidth="1"/>
    <col min="10" max="16380" width="9.77777777777778" style="1"/>
    <col min="16381" max="16384" width="11.1111111111111" style="1"/>
  </cols>
  <sheetData>
    <row r="1" s="1" customFormat="1" ht="46" customHeight="1" spans="1:9">
      <c r="A1" s="7" t="s">
        <v>0</v>
      </c>
      <c r="B1" s="7"/>
      <c r="C1" s="7"/>
      <c r="D1" s="7"/>
      <c r="E1" s="7"/>
      <c r="F1" s="7"/>
      <c r="G1" s="7"/>
      <c r="H1" s="7"/>
      <c r="I1" s="7"/>
    </row>
    <row r="2" s="1" customFormat="1" ht="15" customHeight="1" spans="1:9">
      <c r="A2" s="7"/>
      <c r="B2" s="7"/>
      <c r="C2" s="7"/>
      <c r="D2" s="7"/>
      <c r="E2" s="7"/>
      <c r="F2" s="7"/>
      <c r="G2" s="8"/>
      <c r="H2" s="8"/>
      <c r="I2" s="41" t="s">
        <v>1</v>
      </c>
    </row>
    <row r="3" s="2" customFormat="1" ht="28" customHeight="1" spans="1:9">
      <c r="A3" s="9" t="s">
        <v>2</v>
      </c>
      <c r="B3" s="9" t="s">
        <v>3</v>
      </c>
      <c r="C3" s="9" t="s">
        <v>4</v>
      </c>
      <c r="D3" s="9" t="s">
        <v>5</v>
      </c>
      <c r="E3" s="10" t="s">
        <v>6</v>
      </c>
      <c r="F3" s="10" t="s">
        <v>7</v>
      </c>
      <c r="G3" s="10" t="s">
        <v>8</v>
      </c>
      <c r="H3" s="9" t="s">
        <v>9</v>
      </c>
      <c r="I3" s="9" t="s">
        <v>10</v>
      </c>
    </row>
    <row r="4" s="3" customFormat="1" ht="78" customHeight="1" spans="1:9">
      <c r="A4" s="11">
        <v>1</v>
      </c>
      <c r="B4" s="12" t="s">
        <v>11</v>
      </c>
      <c r="C4" s="11" t="s">
        <v>12</v>
      </c>
      <c r="D4" s="11">
        <v>50</v>
      </c>
      <c r="E4" s="11">
        <v>800</v>
      </c>
      <c r="F4" s="11">
        <f t="shared" ref="F4:F9" si="0">ROUND(D4*E4,2)</f>
        <v>40000</v>
      </c>
      <c r="G4" s="13"/>
      <c r="H4" s="14">
        <f>ROUND(D4*G4,2)</f>
        <v>0</v>
      </c>
      <c r="I4" s="42" t="s">
        <v>13</v>
      </c>
    </row>
    <row r="5" s="1" customFormat="1" ht="36" customHeight="1" spans="1:9">
      <c r="A5" s="11">
        <v>2</v>
      </c>
      <c r="B5" s="12" t="s">
        <v>14</v>
      </c>
      <c r="C5" s="11" t="s">
        <v>15</v>
      </c>
      <c r="D5" s="11">
        <v>4684.8</v>
      </c>
      <c r="E5" s="11">
        <v>1.24</v>
      </c>
      <c r="F5" s="11">
        <f t="shared" si="0"/>
        <v>5809.15</v>
      </c>
      <c r="G5" s="13"/>
      <c r="H5" s="14">
        <f t="shared" ref="H5:H23" si="1">ROUND(D5*G5,2)</f>
        <v>0</v>
      </c>
      <c r="I5" s="42" t="s">
        <v>16</v>
      </c>
    </row>
    <row r="6" s="1" customFormat="1" ht="49" customHeight="1" spans="1:9">
      <c r="A6" s="11">
        <v>3</v>
      </c>
      <c r="B6" s="12" t="s">
        <v>17</v>
      </c>
      <c r="C6" s="11" t="s">
        <v>18</v>
      </c>
      <c r="D6" s="11">
        <v>4183</v>
      </c>
      <c r="E6" s="11">
        <v>10.63</v>
      </c>
      <c r="F6" s="11">
        <f t="shared" si="0"/>
        <v>44465.29</v>
      </c>
      <c r="G6" s="13"/>
      <c r="H6" s="14">
        <f t="shared" si="1"/>
        <v>0</v>
      </c>
      <c r="I6" s="42" t="s">
        <v>19</v>
      </c>
    </row>
    <row r="7" s="1" customFormat="1" ht="27" customHeight="1" spans="1:9">
      <c r="A7" s="11">
        <v>4</v>
      </c>
      <c r="B7" s="12" t="s">
        <v>20</v>
      </c>
      <c r="C7" s="15" t="s">
        <v>21</v>
      </c>
      <c r="D7" s="11">
        <v>620.2</v>
      </c>
      <c r="E7" s="11">
        <v>84.21</v>
      </c>
      <c r="F7" s="11">
        <f t="shared" si="0"/>
        <v>52227.04</v>
      </c>
      <c r="G7" s="13"/>
      <c r="H7" s="14">
        <f t="shared" si="1"/>
        <v>0</v>
      </c>
      <c r="I7" s="42" t="s">
        <v>22</v>
      </c>
    </row>
    <row r="8" s="1" customFormat="1" ht="44" customHeight="1" spans="1:9">
      <c r="A8" s="11">
        <v>5</v>
      </c>
      <c r="B8" s="16" t="s">
        <v>23</v>
      </c>
      <c r="C8" s="11" t="s">
        <v>15</v>
      </c>
      <c r="D8" s="11">
        <v>4684.8</v>
      </c>
      <c r="E8" s="11">
        <v>15.59</v>
      </c>
      <c r="F8" s="11">
        <f t="shared" si="0"/>
        <v>73036.03</v>
      </c>
      <c r="G8" s="13"/>
      <c r="H8" s="14">
        <f t="shared" si="1"/>
        <v>0</v>
      </c>
      <c r="I8" s="42" t="s">
        <v>24</v>
      </c>
    </row>
    <row r="9" s="1" customFormat="1" ht="36" customHeight="1" spans="1:9">
      <c r="A9" s="11">
        <v>6</v>
      </c>
      <c r="B9" s="12" t="s">
        <v>25</v>
      </c>
      <c r="C9" s="11" t="s">
        <v>21</v>
      </c>
      <c r="D9" s="17">
        <f>0.45*0.7*15+0.45*0.9*2+0.75*0.7*3</f>
        <v>7.11</v>
      </c>
      <c r="E9" s="18">
        <v>414.11</v>
      </c>
      <c r="F9" s="11">
        <f t="shared" si="0"/>
        <v>2944.32</v>
      </c>
      <c r="G9" s="19"/>
      <c r="H9" s="14">
        <f t="shared" si="1"/>
        <v>0</v>
      </c>
      <c r="I9" s="43" t="s">
        <v>26</v>
      </c>
    </row>
    <row r="10" s="3" customFormat="1" ht="24" customHeight="1" spans="1:9">
      <c r="A10" s="11">
        <v>7</v>
      </c>
      <c r="B10" s="20" t="s">
        <v>27</v>
      </c>
      <c r="C10" s="21"/>
      <c r="D10" s="21"/>
      <c r="E10" s="18"/>
      <c r="F10" s="11"/>
      <c r="G10" s="22"/>
      <c r="H10" s="14">
        <f t="shared" si="1"/>
        <v>0</v>
      </c>
      <c r="I10" s="44"/>
    </row>
    <row r="11" s="3" customFormat="1" ht="31" customHeight="1" spans="1:16378">
      <c r="A11" s="11">
        <v>-1</v>
      </c>
      <c r="B11" s="20" t="s">
        <v>28</v>
      </c>
      <c r="C11" s="21" t="s">
        <v>29</v>
      </c>
      <c r="D11" s="21">
        <v>16.2</v>
      </c>
      <c r="E11" s="18">
        <v>40.58</v>
      </c>
      <c r="F11" s="11">
        <f t="shared" ref="F11:F23" si="2">ROUND(D11*E11,2)</f>
        <v>657.4</v>
      </c>
      <c r="G11" s="22"/>
      <c r="H11" s="14">
        <f t="shared" si="1"/>
        <v>0</v>
      </c>
      <c r="I11" s="44" t="s">
        <v>30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row>
    <row r="12" s="1" customFormat="1" ht="37" customHeight="1" spans="1:9">
      <c r="A12" s="11">
        <v>-2</v>
      </c>
      <c r="B12" s="20" t="s">
        <v>31</v>
      </c>
      <c r="C12" s="11" t="s">
        <v>21</v>
      </c>
      <c r="D12" s="21">
        <v>40.32</v>
      </c>
      <c r="E12" s="21">
        <v>13.85</v>
      </c>
      <c r="F12" s="11">
        <f t="shared" si="2"/>
        <v>558.43</v>
      </c>
      <c r="G12" s="19"/>
      <c r="H12" s="14">
        <f t="shared" si="1"/>
        <v>0</v>
      </c>
      <c r="I12" s="43" t="s">
        <v>32</v>
      </c>
    </row>
    <row r="13" s="3" customFormat="1" ht="40" customHeight="1" spans="1:9">
      <c r="A13" s="11">
        <v>-3</v>
      </c>
      <c r="B13" s="20" t="s">
        <v>33</v>
      </c>
      <c r="C13" s="21" t="s">
        <v>29</v>
      </c>
      <c r="D13" s="21">
        <v>2.88</v>
      </c>
      <c r="E13" s="21">
        <v>526.73</v>
      </c>
      <c r="F13" s="11">
        <f t="shared" si="2"/>
        <v>1516.98</v>
      </c>
      <c r="G13" s="19"/>
      <c r="H13" s="14">
        <f t="shared" si="1"/>
        <v>0</v>
      </c>
      <c r="I13" s="43" t="s">
        <v>34</v>
      </c>
    </row>
    <row r="14" s="3" customFormat="1" ht="34" customHeight="1" spans="1:9">
      <c r="A14" s="11">
        <v>-4</v>
      </c>
      <c r="B14" s="20" t="s">
        <v>35</v>
      </c>
      <c r="C14" s="21" t="s">
        <v>29</v>
      </c>
      <c r="D14" s="21">
        <v>33.84</v>
      </c>
      <c r="E14" s="21">
        <v>1003.73</v>
      </c>
      <c r="F14" s="11">
        <f t="shared" si="2"/>
        <v>33966.22</v>
      </c>
      <c r="G14" s="19"/>
      <c r="H14" s="14">
        <f t="shared" si="1"/>
        <v>0</v>
      </c>
      <c r="I14" s="43" t="s">
        <v>34</v>
      </c>
    </row>
    <row r="15" s="3" customFormat="1" ht="34" customHeight="1" spans="1:9">
      <c r="A15" s="11">
        <v>-5</v>
      </c>
      <c r="B15" s="20" t="s">
        <v>36</v>
      </c>
      <c r="C15" s="21" t="s">
        <v>18</v>
      </c>
      <c r="D15" s="21">
        <v>4350</v>
      </c>
      <c r="E15" s="21">
        <v>5.48</v>
      </c>
      <c r="F15" s="11">
        <f t="shared" si="2"/>
        <v>23838</v>
      </c>
      <c r="G15" s="19"/>
      <c r="H15" s="14">
        <f t="shared" si="1"/>
        <v>0</v>
      </c>
      <c r="I15" s="43" t="s">
        <v>37</v>
      </c>
    </row>
    <row r="16" s="4" customFormat="1" ht="34" customHeight="1" spans="1:9">
      <c r="A16" s="11">
        <v>-6</v>
      </c>
      <c r="B16" s="20" t="s">
        <v>38</v>
      </c>
      <c r="C16" s="21" t="s">
        <v>39</v>
      </c>
      <c r="D16" s="21">
        <v>6</v>
      </c>
      <c r="E16" s="21">
        <v>471.86</v>
      </c>
      <c r="F16" s="11">
        <f t="shared" si="2"/>
        <v>2831.16</v>
      </c>
      <c r="G16" s="19"/>
      <c r="H16" s="14">
        <f t="shared" si="1"/>
        <v>0</v>
      </c>
      <c r="I16" s="43" t="s">
        <v>40</v>
      </c>
    </row>
    <row r="17" s="3" customFormat="1" ht="26" customHeight="1" spans="1:9">
      <c r="A17" s="11">
        <v>8</v>
      </c>
      <c r="B17" s="12" t="s">
        <v>41</v>
      </c>
      <c r="C17" s="21" t="s">
        <v>39</v>
      </c>
      <c r="D17" s="17">
        <v>3</v>
      </c>
      <c r="E17" s="18">
        <v>1209.12</v>
      </c>
      <c r="F17" s="11">
        <f t="shared" si="2"/>
        <v>3627.36</v>
      </c>
      <c r="G17" s="19"/>
      <c r="H17" s="14">
        <f t="shared" si="1"/>
        <v>0</v>
      </c>
      <c r="I17" s="45" t="s">
        <v>42</v>
      </c>
    </row>
    <row r="18" s="5" customFormat="1" ht="26" customHeight="1" spans="1:9">
      <c r="A18" s="11">
        <v>9</v>
      </c>
      <c r="B18" s="16" t="s">
        <v>43</v>
      </c>
      <c r="C18" s="11" t="s">
        <v>29</v>
      </c>
      <c r="D18" s="11">
        <v>75</v>
      </c>
      <c r="E18" s="18">
        <v>493.01</v>
      </c>
      <c r="F18" s="11">
        <f t="shared" si="2"/>
        <v>36975.75</v>
      </c>
      <c r="G18" s="19"/>
      <c r="H18" s="14">
        <f t="shared" si="1"/>
        <v>0</v>
      </c>
      <c r="I18" s="43" t="s">
        <v>44</v>
      </c>
    </row>
    <row r="19" s="5" customFormat="1" ht="31" customHeight="1" spans="1:9">
      <c r="A19" s="11">
        <v>10</v>
      </c>
      <c r="B19" s="16" t="s">
        <v>45</v>
      </c>
      <c r="C19" s="11" t="s">
        <v>15</v>
      </c>
      <c r="D19" s="11">
        <v>90</v>
      </c>
      <c r="E19" s="18">
        <v>102.4</v>
      </c>
      <c r="F19" s="11">
        <f t="shared" si="2"/>
        <v>9216</v>
      </c>
      <c r="G19" s="19"/>
      <c r="H19" s="14">
        <f t="shared" si="1"/>
        <v>0</v>
      </c>
      <c r="I19" s="43" t="s">
        <v>46</v>
      </c>
    </row>
    <row r="20" s="5" customFormat="1" ht="31" customHeight="1" spans="1:9">
      <c r="A20" s="11">
        <v>11</v>
      </c>
      <c r="B20" s="12" t="s">
        <v>47</v>
      </c>
      <c r="C20" s="11" t="s">
        <v>48</v>
      </c>
      <c r="D20" s="17">
        <v>40</v>
      </c>
      <c r="E20" s="18">
        <v>61.7</v>
      </c>
      <c r="F20" s="11">
        <f t="shared" si="2"/>
        <v>2468</v>
      </c>
      <c r="G20" s="19"/>
      <c r="H20" s="14">
        <f t="shared" si="1"/>
        <v>0</v>
      </c>
      <c r="I20" s="43" t="s">
        <v>49</v>
      </c>
    </row>
    <row r="21" s="1" customFormat="1" ht="31" customHeight="1" spans="1:9">
      <c r="A21" s="11">
        <v>12</v>
      </c>
      <c r="B21" s="12" t="s">
        <v>50</v>
      </c>
      <c r="C21" s="11" t="s">
        <v>51</v>
      </c>
      <c r="D21" s="11">
        <v>50</v>
      </c>
      <c r="E21" s="18">
        <v>4000</v>
      </c>
      <c r="F21" s="11">
        <f t="shared" si="2"/>
        <v>200000</v>
      </c>
      <c r="G21" s="19"/>
      <c r="H21" s="14">
        <f t="shared" si="1"/>
        <v>0</v>
      </c>
      <c r="I21" s="43" t="s">
        <v>52</v>
      </c>
    </row>
    <row r="22" s="1" customFormat="1" ht="31" customHeight="1" spans="1:9">
      <c r="A22" s="11">
        <v>13</v>
      </c>
      <c r="B22" s="12" t="s">
        <v>53</v>
      </c>
      <c r="C22" s="11" t="s">
        <v>51</v>
      </c>
      <c r="D22" s="11">
        <v>50</v>
      </c>
      <c r="E22" s="18">
        <v>800</v>
      </c>
      <c r="F22" s="11">
        <f t="shared" si="2"/>
        <v>40000</v>
      </c>
      <c r="G22" s="19"/>
      <c r="H22" s="14">
        <f t="shared" si="1"/>
        <v>0</v>
      </c>
      <c r="I22" s="43" t="s">
        <v>54</v>
      </c>
    </row>
    <row r="23" s="1" customFormat="1" ht="31" customHeight="1" spans="1:9">
      <c r="A23" s="11">
        <v>14</v>
      </c>
      <c r="B23" s="12" t="s">
        <v>55</v>
      </c>
      <c r="C23" s="11" t="s">
        <v>56</v>
      </c>
      <c r="D23" s="11">
        <v>30</v>
      </c>
      <c r="E23" s="18">
        <v>150</v>
      </c>
      <c r="F23" s="11">
        <f t="shared" si="2"/>
        <v>4500</v>
      </c>
      <c r="G23" s="19"/>
      <c r="H23" s="14">
        <f t="shared" si="1"/>
        <v>0</v>
      </c>
      <c r="I23" s="43"/>
    </row>
    <row r="24" s="1" customFormat="1" ht="25" customHeight="1" spans="1:9">
      <c r="A24" s="9">
        <v>15</v>
      </c>
      <c r="B24" s="23" t="s">
        <v>57</v>
      </c>
      <c r="C24" s="24"/>
      <c r="D24" s="25"/>
      <c r="E24" s="26"/>
      <c r="F24" s="11">
        <f>SUM(F4:F23)</f>
        <v>578637.13</v>
      </c>
      <c r="G24" s="27"/>
      <c r="H24" s="11">
        <f>SUM(H4:H23)</f>
        <v>0</v>
      </c>
      <c r="I24" s="43"/>
    </row>
    <row r="25" s="1" customFormat="1" ht="25" customHeight="1" spans="1:9">
      <c r="A25" s="11">
        <v>16</v>
      </c>
      <c r="B25" s="12" t="s">
        <v>58</v>
      </c>
      <c r="C25" s="11" t="s">
        <v>59</v>
      </c>
      <c r="D25" s="11">
        <v>1</v>
      </c>
      <c r="E25" s="28" t="s">
        <v>60</v>
      </c>
      <c r="F25" s="29">
        <f>ROUND(F24*1.5%,2)</f>
        <v>8679.56</v>
      </c>
      <c r="G25" s="30" t="s">
        <v>60</v>
      </c>
      <c r="H25" s="29">
        <f>ROUND(H24*1.5%,2)</f>
        <v>0</v>
      </c>
      <c r="I25" s="42" t="s">
        <v>61</v>
      </c>
    </row>
    <row r="26" s="1" customFormat="1" ht="25" customHeight="1" spans="1:9">
      <c r="A26" s="9">
        <v>17</v>
      </c>
      <c r="B26" s="31" t="s">
        <v>62</v>
      </c>
      <c r="C26" s="32"/>
      <c r="D26" s="33"/>
      <c r="E26" s="34"/>
      <c r="F26" s="34">
        <f>F25+F24</f>
        <v>587316.69</v>
      </c>
      <c r="G26" s="35"/>
      <c r="H26" s="36">
        <f>H25+H24</f>
        <v>0</v>
      </c>
      <c r="I26" s="46"/>
    </row>
    <row r="27" s="1" customFormat="1" ht="42" customHeight="1" spans="1:9">
      <c r="A27" s="37" t="s">
        <v>63</v>
      </c>
      <c r="B27" s="38"/>
      <c r="C27" s="38"/>
      <c r="D27" s="38"/>
      <c r="E27" s="38"/>
      <c r="F27" s="38"/>
      <c r="G27" s="38"/>
      <c r="H27" s="38"/>
      <c r="I27" s="38"/>
    </row>
    <row r="28" s="1" customFormat="1" ht="30" customHeight="1" spans="7:9">
      <c r="G28" s="39"/>
      <c r="H28" s="40"/>
      <c r="I28" s="47" t="s">
        <v>64</v>
      </c>
    </row>
    <row r="29" ht="30" customHeight="1" spans="9:9">
      <c r="I29" s="48" t="s">
        <v>65</v>
      </c>
    </row>
    <row r="30" ht="30" customHeight="1" spans="9:9">
      <c r="I30" s="48" t="s">
        <v>66</v>
      </c>
    </row>
    <row r="31" ht="30" customHeight="1"/>
  </sheetData>
  <sheetProtection password="C75B" sheet="1" selectLockedCells="1" objects="1"/>
  <mergeCells count="4">
    <mergeCell ref="A1:I1"/>
    <mergeCell ref="B24:D24"/>
    <mergeCell ref="B26:D26"/>
    <mergeCell ref="A27:I27"/>
  </mergeCells>
  <pageMargins left="0.109722222222222" right="0.109722222222222" top="0.161111111111111" bottom="0" header="0.298611111111111" footer="0.298611111111111"/>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已标价报价清单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松松</cp:lastModifiedBy>
  <dcterms:created xsi:type="dcterms:W3CDTF">2022-06-01T15:10:00Z</dcterms:created>
  <dcterms:modified xsi:type="dcterms:W3CDTF">2022-07-05T05:48:50Z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DAFE8200047E4038AD7D8049C9B775A8</vt:lpwstr>
  </property>
</Properties>
</file>