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00" windowHeight="10210"/>
  </bookViews>
  <sheets>
    <sheet name="通风照明-修改" sheetId="1" r:id="rId1"/>
  </sheets>
  <definedNames>
    <definedName name="_xlnm._FilterDatabase" localSheetId="0" hidden="1">'通风照明-修改'!$A$2:$N$174</definedName>
    <definedName name="_xlnm.Print_Titles" localSheetId="0">'通风照明-修改'!$1:$2</definedName>
  </definedNames>
  <calcPr calcId="144525"/>
</workbook>
</file>

<file path=xl/comments1.xml><?xml version="1.0" encoding="utf-8"?>
<comments xmlns="http://schemas.openxmlformats.org/spreadsheetml/2006/main">
  <authors>
    <author>97834</author>
  </authors>
  <commentList>
    <comment ref="B93" authorId="0">
      <text>
        <r>
          <rPr>
            <b/>
            <sz val="9"/>
            <rFont val="宋体"/>
            <charset val="134"/>
          </rPr>
          <t>97834:</t>
        </r>
        <r>
          <rPr>
            <sz val="9"/>
            <rFont val="宋体"/>
            <charset val="134"/>
          </rPr>
          <t xml:space="preserve">
由聚氨酯桥架变成金属线槽</t>
        </r>
      </text>
    </comment>
  </commentList>
</comments>
</file>

<file path=xl/sharedStrings.xml><?xml version="1.0" encoding="utf-8"?>
<sst xmlns="http://schemas.openxmlformats.org/spreadsheetml/2006/main" count="1107" uniqueCount="471">
  <si>
    <t>湘复线巴水（K0+000~K76+541）段及南川西环线PPP项目机电工程项目照明工程专项分包工程量清单</t>
  </si>
  <si>
    <t>序号</t>
  </si>
  <si>
    <t>工程或费用名称</t>
  </si>
  <si>
    <t>技术参数、规格型号</t>
  </si>
  <si>
    <t>工作内容</t>
  </si>
  <si>
    <t>计量规则</t>
  </si>
  <si>
    <t>单位</t>
  </si>
  <si>
    <t>总数量</t>
  </si>
  <si>
    <t>劳务单价</t>
  </si>
  <si>
    <t>材料单价</t>
  </si>
  <si>
    <t>含税综合单价（元）</t>
  </si>
  <si>
    <t>小价（元）</t>
  </si>
  <si>
    <t>含税单项限价（元）</t>
  </si>
  <si>
    <t>偏差</t>
  </si>
  <si>
    <t>备注</t>
  </si>
  <si>
    <t>六</t>
  </si>
  <si>
    <t>通风照明系统</t>
  </si>
  <si>
    <t>6.1</t>
  </si>
  <si>
    <t>通风工程</t>
  </si>
  <si>
    <t>6.1.1</t>
  </si>
  <si>
    <t>射流风机</t>
  </si>
  <si>
    <t>SDS11.2K-4P-30</t>
  </si>
  <si>
    <t>1.本体安装
3.单机调试
4.测试</t>
  </si>
  <si>
    <t>1.依据图纸所示，按设计配置和功能要求的设备数量以套计量
2.综合单价包干，包含一切安装辅材，二次转运、装卸、存储等费用</t>
  </si>
  <si>
    <t>套</t>
  </si>
  <si>
    <t>设备甲供</t>
  </si>
  <si>
    <t>6.1.2</t>
  </si>
  <si>
    <t>风机现场控制箱</t>
  </si>
  <si>
    <t>JX4-4002(改)</t>
  </si>
  <si>
    <t>1.依据图纸所示，按设计配置和功能要求的设备数量以台计量
2.综合单价包干，包含一切安装辅材，二次转运、装卸、存储等费用</t>
  </si>
  <si>
    <t>台</t>
  </si>
  <si>
    <t>6.1.3</t>
  </si>
  <si>
    <t>风机预埋件拉拔试验</t>
  </si>
  <si>
    <t>15倍风机及安装件重力</t>
  </si>
  <si>
    <t>1.检测平台安装、拆除
2.测试</t>
  </si>
  <si>
    <t>1.依据图纸所示，按设计配置和功能要求的设备数量以处计量
2.综合单价包干</t>
  </si>
  <si>
    <t>处</t>
  </si>
  <si>
    <t>乙供</t>
  </si>
  <si>
    <t>6.1.4</t>
  </si>
  <si>
    <t>电力电缆</t>
  </si>
  <si>
    <t>ZBN-YJV  3×25</t>
  </si>
  <si>
    <t>1.线缆配套附件、辅材的装卸、运输、开箱、就位
2.线缆检查、编号、安放
3.断线、固定、临时封头、清理场地
4.电缆头、线夹、制作、安装
5.功能检测</t>
  </si>
  <si>
    <t>1.依据图纸所示，按线缆长度，以m计量
2.综合单价包干，包含一切安装辅材，二次转运、装卸、存储等费用</t>
  </si>
  <si>
    <t>m</t>
  </si>
  <si>
    <t>主材甲供</t>
  </si>
  <si>
    <t>6.1.5</t>
  </si>
  <si>
    <t>ZBN-YJV  3×35</t>
  </si>
  <si>
    <t>6.1.6</t>
  </si>
  <si>
    <t>ZBN-YJV  3×50</t>
  </si>
  <si>
    <t>6.1.7</t>
  </si>
  <si>
    <t>ZBN-YJV  3×70</t>
  </si>
  <si>
    <t>6.1.8</t>
  </si>
  <si>
    <t>ZBN-YJV  3×95</t>
  </si>
  <si>
    <t>6.1.9</t>
  </si>
  <si>
    <t>控制电缆</t>
  </si>
  <si>
    <t>ZBN-KYJVP  12×2.5</t>
  </si>
  <si>
    <t>6.1.10</t>
  </si>
  <si>
    <t>WDZBN-YJV  3×25</t>
  </si>
  <si>
    <t>6.1.11</t>
  </si>
  <si>
    <t>WDZBN-YJV  3×35</t>
  </si>
  <si>
    <t>6.1.12</t>
  </si>
  <si>
    <t>WDZBN-YJV  3×50</t>
  </si>
  <si>
    <t>6.1.13</t>
  </si>
  <si>
    <t>WDZBN-YJV  3×70</t>
  </si>
  <si>
    <t>6.1.14</t>
  </si>
  <si>
    <t>WDZBN-KYJVP  12×2.5</t>
  </si>
  <si>
    <t>6.2</t>
  </si>
  <si>
    <t>照明工程</t>
  </si>
  <si>
    <t>6.2.1</t>
  </si>
  <si>
    <t>可调光型LED灯</t>
  </si>
  <si>
    <t>260W</t>
  </si>
  <si>
    <t>1.灯具及配套附件、辅材的装卸、运输、就位；
2.测位、钻孔、螺栓安装、支架固定、灯具安装；
3.试亮、现场清理。</t>
  </si>
  <si>
    <t>1.依据图纸所示，按满足设计配置和功能要求的灯具数量以套计量；
2.综合单价包干，包含一切安装辅材，二次转运、装卸、存储等费用</t>
  </si>
  <si>
    <t>6.2.2</t>
  </si>
  <si>
    <t>240W</t>
  </si>
  <si>
    <t>6.2.3</t>
  </si>
  <si>
    <t>180W</t>
  </si>
  <si>
    <t>6.2.4</t>
  </si>
  <si>
    <t>140W</t>
  </si>
  <si>
    <t>6.2.5</t>
  </si>
  <si>
    <t>60W</t>
  </si>
  <si>
    <t>6.2.6</t>
  </si>
  <si>
    <t>6.2.7</t>
  </si>
  <si>
    <t>220W</t>
  </si>
  <si>
    <t>6.2.8</t>
  </si>
  <si>
    <t>120W</t>
  </si>
  <si>
    <t>6.2.9</t>
  </si>
  <si>
    <t>80W</t>
  </si>
  <si>
    <t>6.2.10</t>
  </si>
  <si>
    <t>6.2.11</t>
  </si>
  <si>
    <t>LED灯</t>
  </si>
  <si>
    <t>45W</t>
  </si>
  <si>
    <t>6.2.12</t>
  </si>
  <si>
    <t>LED 路灯</t>
  </si>
  <si>
    <t>150W</t>
  </si>
  <si>
    <t>6.2.13</t>
  </si>
  <si>
    <t>160W</t>
  </si>
  <si>
    <t>6.2.14</t>
  </si>
  <si>
    <t>6.2.15</t>
  </si>
  <si>
    <t>路灯灯杆</t>
  </si>
  <si>
    <t>10m</t>
  </si>
  <si>
    <t>1.灯杆及配套附件、辅材的装卸、运输、就位；
2.灯杆、灯盘、防护罩安装；
3.防腐处理、试亮。</t>
  </si>
  <si>
    <t>1.依据图纸所示，按满足设计配置和功能要求的杆灯数量以根计量；2.综合单价包干，包含一切安装辅材，二次转运、装卸、存储等费用</t>
  </si>
  <si>
    <t>根</t>
  </si>
  <si>
    <t>灯杆甲供</t>
  </si>
  <si>
    <t>6.2.16</t>
  </si>
  <si>
    <t>灯杆</t>
  </si>
  <si>
    <t>12m</t>
  </si>
  <si>
    <t>6.2.17</t>
  </si>
  <si>
    <t>路灯手孔井</t>
  </si>
  <si>
    <t>详见图纸</t>
  </si>
  <si>
    <t>1.基坑开挖、整修；
2.铺设垫层；
3.模板制作、运输、安装、拆除、维修、保养；
4.混凝土运输、浇筑、养生；
5.钢筋和穿钉、管道支架、拉力环的加工制作；
6.孔盖制作、安装；
7.基坑回填、夯实、弃方移运处理</t>
  </si>
  <si>
    <t>1、依据图纸所示，按手孔数量以个计量。2.综合单价包干，包含一切安装辅材</t>
  </si>
  <si>
    <t>个</t>
  </si>
  <si>
    <t>6.2.18</t>
  </si>
  <si>
    <t>路灯基础（路侧段）</t>
  </si>
  <si>
    <t>C20混凝土</t>
  </si>
  <si>
    <t>1.基坑开挖、整修；
2.铺设垫层；
3.模板制作、运输、安装、拆除、维修、保养；
4.钢筋及预埋件制作入模；
5.混凝土运输、浇筑、养生；
6.基坑回填、夯实、弃方移运处理</t>
  </si>
  <si>
    <t>1、依据图纸所示，按基础数量以座计量。2.综合单价包干，包含地笼、预埋件一切安装辅材</t>
  </si>
  <si>
    <t>座</t>
  </si>
  <si>
    <t>6.2.19</t>
  </si>
  <si>
    <t>路灯基础（桥梁段）</t>
  </si>
  <si>
    <t>现场制作</t>
  </si>
  <si>
    <t>1.铁件制作、运输；
2.现场定位、钻孔、安装、固定；
3.防腐处理、清理现场</t>
  </si>
  <si>
    <t>6.2.20</t>
  </si>
  <si>
    <t>PE25穿线管</t>
  </si>
  <si>
    <t>Φ 25穿线管</t>
  </si>
  <si>
    <t>1.保护管及配件制作、运输；
2.保护管敷设、接头接续</t>
  </si>
  <si>
    <t>1.依据图纸所示，按管材长度，以m计量
2.综合单价包干，包含一切安装辅材，二次转运、装卸、存储等费用</t>
  </si>
  <si>
    <t>6.2.21</t>
  </si>
  <si>
    <t>ZB-YJV-0.6/1KV 5×4</t>
  </si>
  <si>
    <t>6.2.22</t>
  </si>
  <si>
    <t xml:space="preserve">ZB-BYJ-0.45/0.75KV 2.5 </t>
  </si>
  <si>
    <t>6.2.23</t>
  </si>
  <si>
    <t>ZB-YJV 5(1×4)</t>
  </si>
  <si>
    <t>6.2.24</t>
  </si>
  <si>
    <t>ZB-YJV 5(1×6)</t>
  </si>
  <si>
    <t>6.2.25</t>
  </si>
  <si>
    <t>ZB-YJV 5(1×16)</t>
  </si>
  <si>
    <t>6.2.26</t>
  </si>
  <si>
    <t>ZB-YJV  4×4</t>
  </si>
  <si>
    <t>6.2.27</t>
  </si>
  <si>
    <t>ZB-YJV  4×6</t>
  </si>
  <si>
    <t>6.2.28</t>
  </si>
  <si>
    <t>ZB-YJV  4×10</t>
  </si>
  <si>
    <t>6.2.29</t>
  </si>
  <si>
    <t>ZB-YJV  4×16</t>
  </si>
  <si>
    <t>6.2.30</t>
  </si>
  <si>
    <t>ZB-YJV  4×25</t>
  </si>
  <si>
    <t>6.2.31</t>
  </si>
  <si>
    <t>ZB-YJV  4×35</t>
  </si>
  <si>
    <t>6.2.32</t>
  </si>
  <si>
    <t>ZB-YJV  4×50</t>
  </si>
  <si>
    <t>6.2.33</t>
  </si>
  <si>
    <t>ZB-YJV  4×70</t>
  </si>
  <si>
    <t>6.2.34</t>
  </si>
  <si>
    <t>ZB-YJV  4×95</t>
  </si>
  <si>
    <t>6.2.35</t>
  </si>
  <si>
    <t>ZB-YJV22  4×35</t>
  </si>
  <si>
    <t>6.2.36</t>
  </si>
  <si>
    <t>ZB-YJV  4×120</t>
  </si>
  <si>
    <t>6.2.37</t>
  </si>
  <si>
    <t>ZB-YJV  4×150</t>
  </si>
  <si>
    <t>6.2.38</t>
  </si>
  <si>
    <t>ZBN-YJV 4×6</t>
  </si>
  <si>
    <t>6.2.39</t>
  </si>
  <si>
    <t>ZBN-YJV 4×10</t>
  </si>
  <si>
    <t>6.2.40</t>
  </si>
  <si>
    <t>ZBN-YJV 4×16</t>
  </si>
  <si>
    <t>6.2.41</t>
  </si>
  <si>
    <t>ZBN-YJV 4×25</t>
  </si>
  <si>
    <t>6.2.42</t>
  </si>
  <si>
    <t>加强照明配电箱</t>
  </si>
  <si>
    <t>XXK1-07-I型（改）</t>
  </si>
  <si>
    <t>1.设备本体及配套附件、辅材的装卸、运输、就位；
2.安装、线缆连接；
3.接口正确性检查和调试、指标测试、标识</t>
  </si>
  <si>
    <t>1.依据图纸所示，按设备数量以台计量
2.综合单价包干，包含一切安装辅材，二次转运、装卸、存储等费用</t>
  </si>
  <si>
    <t>6.2.43</t>
  </si>
  <si>
    <t>基本照明配电箱</t>
  </si>
  <si>
    <t>6.2.44</t>
  </si>
  <si>
    <t>电缆</t>
  </si>
  <si>
    <t>ZB-YJV-1KV 5(1×16)</t>
  </si>
  <si>
    <t>6.2.45</t>
  </si>
  <si>
    <t>ZB-YJV-1KV 5(1×10)</t>
  </si>
  <si>
    <t>6.2.46</t>
  </si>
  <si>
    <t>ZB-YJV-1KV 5(1×6)</t>
  </si>
  <si>
    <t>6.2.47</t>
  </si>
  <si>
    <t>ZB-YJV-1KV 5(1×4)</t>
  </si>
  <si>
    <t>6.2.48</t>
  </si>
  <si>
    <t>ZBN-YJV-1KV 5(1×4)</t>
  </si>
  <si>
    <t>6.2.49</t>
  </si>
  <si>
    <t>ZB-BV  3(1×2.5)</t>
  </si>
  <si>
    <t>6.2.50</t>
  </si>
  <si>
    <t>ZBN-BV 3(1×2.5)</t>
  </si>
  <si>
    <t>6.2.51</t>
  </si>
  <si>
    <t>绝缘穿刺线夹</t>
  </si>
  <si>
    <t>TTD041FJ</t>
  </si>
  <si>
    <t>1、定位、量尺寸、剥护套层、安装、包缠绝缘封堵。</t>
  </si>
  <si>
    <t>1.依据图纸所示，按数量个以付计量
2.综合单价包干，含辅材费</t>
  </si>
  <si>
    <t>付</t>
  </si>
  <si>
    <t>6.2.52</t>
  </si>
  <si>
    <t>101(JJC-1)</t>
  </si>
  <si>
    <t>6.2.53</t>
  </si>
  <si>
    <t>TTD041FVO</t>
  </si>
  <si>
    <t>6.2.54</t>
  </si>
  <si>
    <t>101VO(JJC-1)</t>
  </si>
  <si>
    <t>6.2.55</t>
  </si>
  <si>
    <t>调光控制柜</t>
  </si>
  <si>
    <t>8路调光回路，含软件</t>
  </si>
  <si>
    <t>1.本体及配套附件、辅材的装卸、运输、就位；
2.安装、线缆连接；</t>
  </si>
  <si>
    <t>6.2.56</t>
  </si>
  <si>
    <t>光端机</t>
  </si>
  <si>
    <t>详见设计</t>
  </si>
  <si>
    <t>1.依据图纸所示，按设计配置和功能要求的设备数量以对计量
2.综合单价包干，包含一切安装辅材，二次转运、装卸、存储等费用</t>
  </si>
  <si>
    <t>对</t>
  </si>
  <si>
    <t>6.2.57</t>
  </si>
  <si>
    <t>ZBN-RVVSP-2×2.5</t>
  </si>
  <si>
    <t>6.2.58</t>
  </si>
  <si>
    <t>可绕金属软管</t>
  </si>
  <si>
    <t>Φ15</t>
  </si>
  <si>
    <t>1.依据图纸所示，按管材长度，以m计量
2.综合单价包干，包含一切安装辅材费用</t>
  </si>
  <si>
    <t>6.2.59</t>
  </si>
  <si>
    <t>Φ20</t>
  </si>
  <si>
    <t>6.2.60</t>
  </si>
  <si>
    <t>车行横洞控制箱</t>
  </si>
  <si>
    <t>制作</t>
  </si>
  <si>
    <t>6.2.61</t>
  </si>
  <si>
    <t>开关按钮盒</t>
  </si>
  <si>
    <t>1.依据图纸所示，按设计配置和功能要求的设备数量以个计量
2.综合单价包干，包含一切安装辅材，二次转运、装卸、存储等费用</t>
  </si>
  <si>
    <t>6.2.62</t>
  </si>
  <si>
    <t>感应开关</t>
  </si>
  <si>
    <t>红外人体感应开关</t>
  </si>
  <si>
    <t>6.2.63</t>
  </si>
  <si>
    <t>电线</t>
  </si>
  <si>
    <t>ZB-BV-750V 5×4</t>
  </si>
  <si>
    <t>6.2.64</t>
  </si>
  <si>
    <t>ZBN-BV-750V 3×2.5</t>
  </si>
  <si>
    <t>6.2.65</t>
  </si>
  <si>
    <t>ZBN-YJV-1KV  5×4</t>
  </si>
  <si>
    <t>6.2.66</t>
  </si>
  <si>
    <t>ZBN-YJV-1KV  4×4</t>
  </si>
  <si>
    <t>6.2.67</t>
  </si>
  <si>
    <t>ZB-KVVP-450V 20×1.5</t>
  </si>
  <si>
    <t>6.2.68</t>
  </si>
  <si>
    <t>TTD031FJ</t>
  </si>
  <si>
    <t>6.2.69</t>
  </si>
  <si>
    <t>TTD041FV0</t>
  </si>
  <si>
    <t>6.2.70</t>
  </si>
  <si>
    <t>钢管</t>
  </si>
  <si>
    <t>SC20</t>
  </si>
  <si>
    <t>1.保护管及支架制作、运输；
2.保护管敷设、接头接续、防腐处理</t>
  </si>
  <si>
    <t>6.2.71</t>
  </si>
  <si>
    <t>SC50</t>
  </si>
  <si>
    <t>6.2.72</t>
  </si>
  <si>
    <t>热镀锌钢管</t>
  </si>
  <si>
    <t>SC80</t>
  </si>
  <si>
    <t>6.2.73</t>
  </si>
  <si>
    <t>ZBN-BV-750V  4×6</t>
  </si>
  <si>
    <t>6.2.74</t>
  </si>
  <si>
    <t>金属线槽</t>
  </si>
  <si>
    <t>200×150×1.5mm</t>
  </si>
  <si>
    <t>1.线槽配套附件、辅材的装卸、运输、开箱、就位
2.固定、临时封头、清理场地
3.接地</t>
  </si>
  <si>
    <t>1.依据图纸所示，按线槽长度，以m计量
2.综合单价包干，包含一切安装辅材，二次转运、装卸、存储等费用</t>
  </si>
  <si>
    <t>6.2.75</t>
  </si>
  <si>
    <t>桥架支架</t>
  </si>
  <si>
    <t>满足设计要求</t>
  </si>
  <si>
    <t>1.支架安装
2.防雷接地
3.补刷油漆</t>
  </si>
  <si>
    <t>1、依据图纸所示，按数量以套计量。2.综合单价包干，包含一切安装辅材，二次转运、装卸、存储等费用</t>
  </si>
  <si>
    <t>6.2.76</t>
  </si>
  <si>
    <t>桥架内接地扁钢</t>
  </si>
  <si>
    <t>40×4</t>
  </si>
  <si>
    <t>1.接地扁钢加工、装卸、运输；2.安装、防护、焊接、打孔；
3.功能检测</t>
  </si>
  <si>
    <t>1.依据图纸所示，按扁钢长度，以m计量
2.综合单价包干，包含一切安装辅材，二次转运、装卸、存储、高空等费用</t>
  </si>
  <si>
    <t>6.2.77</t>
  </si>
  <si>
    <t>接地极</t>
  </si>
  <si>
    <t xml:space="preserve">L63×6 角钢  L＝2.5米  </t>
  </si>
  <si>
    <t>1.接地角钢加工、装卸、运输；2.安装、防护；
3.功能检测</t>
  </si>
  <si>
    <t>1.依据图纸所示，按接地极以根计量
2.综合单价包干，包含一切安装辅材，二次转运、装卸、存储等费用</t>
  </si>
  <si>
    <t>6.2.78</t>
  </si>
  <si>
    <t>洞外重复接地装置</t>
  </si>
  <si>
    <t>≤1Ω</t>
  </si>
  <si>
    <t>1.接地连接。2.接地测试</t>
  </si>
  <si>
    <t>1、依据图纸所示，按数量以套计量。2.综合单价包干，包含一切安装辅材</t>
  </si>
  <si>
    <t>7.4</t>
  </si>
  <si>
    <t>开放路段照明</t>
  </si>
  <si>
    <t>7.4.1</t>
  </si>
  <si>
    <t>灯具（LED灯）</t>
  </si>
  <si>
    <t>250W</t>
  </si>
  <si>
    <t>7.4.2</t>
  </si>
  <si>
    <t>单臂单头灯杆(土路肩)</t>
  </si>
  <si>
    <t>15米</t>
  </si>
  <si>
    <t>1.依据图纸所示，按满足设计配置和功能要求的杆灯数量以套计量；2.综合单价包干，包含一切安装辅材，二次转运、装卸、存储等费用</t>
  </si>
  <si>
    <t>7.4.3</t>
  </si>
  <si>
    <t>单臂单头灯杆(桥上)</t>
  </si>
  <si>
    <t>14米</t>
  </si>
  <si>
    <t>7.4.4</t>
  </si>
  <si>
    <t>手孔</t>
  </si>
  <si>
    <t>400X400</t>
  </si>
  <si>
    <t>7.4.5</t>
  </si>
  <si>
    <t>800X800</t>
  </si>
  <si>
    <t>7.4.6</t>
  </si>
  <si>
    <t>灯杆基础</t>
  </si>
  <si>
    <t>500X500</t>
  </si>
  <si>
    <t>7.4.7</t>
  </si>
  <si>
    <t>桥上安装支架</t>
  </si>
  <si>
    <t>7.4.8</t>
  </si>
  <si>
    <t>聚乙烯碳素螺旋管</t>
  </si>
  <si>
    <t>PE100</t>
  </si>
  <si>
    <t>1.依据图纸所示，按管材长度，以千米计量
2.综合单价包干，包含一切安装辅材，二次转运、装卸、存储等费用</t>
  </si>
  <si>
    <t>千米</t>
  </si>
  <si>
    <t>7.4.9</t>
  </si>
  <si>
    <t>单芯电缆</t>
  </si>
  <si>
    <t>YJV-1KV-1X25</t>
  </si>
  <si>
    <t>1.依据图纸所示，按线缆长度，以千米计量
2.综合单价包干，包含一切安装辅材，二次转运、装卸、存储等费用</t>
  </si>
  <si>
    <t>7.4.10</t>
  </si>
  <si>
    <t>PE50</t>
  </si>
  <si>
    <t>7.4.11</t>
  </si>
  <si>
    <t>接地扁钢</t>
  </si>
  <si>
    <t>40X4</t>
  </si>
  <si>
    <t>1.接地扁钢加工、装卸、运输；2.暗敷安装、防护；
3.功能检测</t>
  </si>
  <si>
    <t>1.依据图纸所示，按扁钢长度，以m计量
2.综合单价包干，包含一切安装辅材，二次转运、装卸、存储等费用</t>
  </si>
  <si>
    <t>7.4.12</t>
  </si>
  <si>
    <t>接线夹</t>
  </si>
  <si>
    <t>JTL-021</t>
  </si>
  <si>
    <t>7.4.13</t>
  </si>
  <si>
    <t>箱式变电站</t>
  </si>
  <si>
    <t>DXB-12/0.4 100KVA</t>
  </si>
  <si>
    <t>1.设备吊装
2.设备安装
3.单机调试
4..接地测试
5.联动调试</t>
  </si>
  <si>
    <t>1.依据图纸所示，按设备以台计量
2.综合单价包干，包含一切安装辅材，二次转运、装卸、存储等费用</t>
  </si>
  <si>
    <t>7.4.14</t>
  </si>
  <si>
    <t>箱变基础</t>
  </si>
  <si>
    <t>1.依据图纸所示，按数量以座计量
2.综合单价包干，含辅材费</t>
  </si>
  <si>
    <t>7.4.15</t>
  </si>
  <si>
    <t>智能照明控制器</t>
  </si>
  <si>
    <t>(1)采用智能照明控制新型能技术
2)光控功能:根据天气昏暗的变化，实现自动开/关照明灯具</t>
  </si>
  <si>
    <t>1.设备本体及配套附件、辅材的装卸、运输、就位；
2.安装、线缆连接；
3.通电，设备调试，指标测试。</t>
  </si>
  <si>
    <t>1.依据图纸所示，按数量个以套计量
2.综合单价包干，含辅材费</t>
  </si>
  <si>
    <t>7.4.16</t>
  </si>
  <si>
    <t>绝缘护套导线</t>
  </si>
  <si>
    <t>BVV-3X2.5</t>
  </si>
  <si>
    <t>7.4.17</t>
  </si>
  <si>
    <t>镀锌钢管</t>
  </si>
  <si>
    <t>DN100</t>
  </si>
  <si>
    <t>8.2</t>
  </si>
  <si>
    <t>南川西环线隧道照明</t>
  </si>
  <si>
    <t>8.2.1</t>
  </si>
  <si>
    <t>隧道照明灯具</t>
  </si>
  <si>
    <t>160W的LED灯(含调光模块，供电电缆尾线和控制电缆尾线，可实现10%～100%范围内256级调节)</t>
  </si>
  <si>
    <t>8.2.2</t>
  </si>
  <si>
    <t>80W的LED灯(含调光模块，供电电缆尾线和控制电缆尾线，可实现10%～100%范围内256级调节)</t>
  </si>
  <si>
    <t>8.2.3</t>
  </si>
  <si>
    <t>45W的LED灯(含调光模块，供电电缆尾线和控制电缆尾线，可实现10%～100%范围内256级调节)</t>
  </si>
  <si>
    <t>8.2.4</t>
  </si>
  <si>
    <t>8.2.5</t>
  </si>
  <si>
    <t>电光标志</t>
  </si>
  <si>
    <t>消防设施指示电光标志，250x400mm,带4.5米长尾线</t>
  </si>
  <si>
    <t>1.设备本体、支架及配套附件、辅材的装卸、运输、就位；
2.安装、线缆连接；
3.接口正确性检查和调试、指标测试</t>
  </si>
  <si>
    <t>1.依据图纸所示，按满足设计配置和功能要求的标志数量以套计量；
2.综合单价包干，包含一切安装辅材，二次转运、装卸、存储等费用</t>
  </si>
  <si>
    <t>8.2.6</t>
  </si>
  <si>
    <t>160W LED灯</t>
  </si>
  <si>
    <t>8.2.7</t>
  </si>
  <si>
    <t>低杆路灯</t>
  </si>
  <si>
    <t>10米</t>
  </si>
  <si>
    <t>8.2.8</t>
  </si>
  <si>
    <t>路灯基础</t>
  </si>
  <si>
    <t>500*500，详见设计</t>
  </si>
  <si>
    <t>1.依据图纸所示，按数量以座计量
2.综合单价包干，含下法兰及地脚螺栓、地笼辅材费</t>
  </si>
  <si>
    <t>8.2.10</t>
  </si>
  <si>
    <t>应急照明配电箱</t>
  </si>
  <si>
    <t>XL21</t>
  </si>
  <si>
    <t>8.2.11</t>
  </si>
  <si>
    <t>检修插座箱</t>
  </si>
  <si>
    <t>JX型，内含3个单相二、三极插座</t>
  </si>
  <si>
    <t>8.2.12</t>
  </si>
  <si>
    <t>现场调光控制柜</t>
  </si>
  <si>
    <t>远控和现场的自动、手动调光控制：含控制柜、柜内元器件及内部接线和与其它设施接线等：含基础及防盗措施</t>
  </si>
  <si>
    <t>1.本体及配套附件、辅材的装卸、运输、就位；
2.安装、线缆连接；
3、基础制作</t>
  </si>
  <si>
    <t>8.2.13</t>
  </si>
  <si>
    <t>低压铜芯电力电缆</t>
  </si>
  <si>
    <t>YJV22-1kV-5x6</t>
  </si>
  <si>
    <t>1.线缆配套附件、辅材的装卸、运输、开箱、就位
2.线缆检查、编号、安放
3.断线、固定、临时封头、清理场地
4.电缆头、线夹、制作、安装
5.功能检测
6.沟槽开挖回填</t>
  </si>
  <si>
    <t>8.2.14</t>
  </si>
  <si>
    <t>YJV-1kV-3x2.5</t>
  </si>
  <si>
    <t>8.2.15</t>
  </si>
  <si>
    <t>ZR-YJV-1kV-5x25</t>
  </si>
  <si>
    <t>8.2.16</t>
  </si>
  <si>
    <t>ZR-YJV-1KV-5x16</t>
  </si>
  <si>
    <t>8.2.17</t>
  </si>
  <si>
    <t>NH-YJV-1kV-5x6</t>
  </si>
  <si>
    <t>8.2.18</t>
  </si>
  <si>
    <t>NH-YJV-1kV-4x6</t>
  </si>
  <si>
    <t>8.2.19</t>
  </si>
  <si>
    <t>ZR-YJV-1kV-5x10</t>
  </si>
  <si>
    <t>8.2.20</t>
  </si>
  <si>
    <t>ZR-YJV-1kV-4x6</t>
  </si>
  <si>
    <t>8.2.21</t>
  </si>
  <si>
    <t>ZR-YJV-1kV-4x4</t>
  </si>
  <si>
    <t>8.2.22</t>
  </si>
  <si>
    <t xml:space="preserve"> NH-BV-500V-1x16</t>
  </si>
  <si>
    <t>8.2.23</t>
  </si>
  <si>
    <t xml:space="preserve"> NH-KVV-1KV-2x1.5</t>
  </si>
  <si>
    <t>8.2.24</t>
  </si>
  <si>
    <t>镀锌扁钢</t>
  </si>
  <si>
    <t>-50x5</t>
  </si>
  <si>
    <t>8.2.25</t>
  </si>
  <si>
    <t>三号手孔</t>
  </si>
  <si>
    <t>1500×800×1300mm,钢筋混凝土</t>
  </si>
  <si>
    <t>8.2.26</t>
  </si>
  <si>
    <t>电缆沟支架</t>
  </si>
  <si>
    <t>两层   130x300</t>
  </si>
  <si>
    <t>8.2.27</t>
  </si>
  <si>
    <t>钢制槽式电缆桥架</t>
  </si>
  <si>
    <t>200x100×2</t>
  </si>
  <si>
    <t>1.桥架配套附件、辅材的装卸、运输、开箱、就位
2.固定、临时封头、清理场地
3.接地</t>
  </si>
  <si>
    <t>1.依据图纸所示，按桥架长度，以m计量
2.综合单价包干，包含一切安装辅材，二次转运、装卸、存储等费用</t>
  </si>
  <si>
    <t>8.2.28</t>
  </si>
  <si>
    <t>12根φ 89x4mm，直埋敷设，详见图纸</t>
  </si>
  <si>
    <t>1.保护管及支架制作、运输；
2.保护管敷设、接头接续、防腐处理
3.沟槽开挖回填，包封</t>
  </si>
  <si>
    <t>延米</t>
  </si>
  <si>
    <t>8.2.29</t>
  </si>
  <si>
    <t>PE管</t>
  </si>
  <si>
    <t>12根φ90x4.3mm，直埋敷设，详见图纸</t>
  </si>
  <si>
    <t>9.3</t>
  </si>
  <si>
    <t>收费广场照明</t>
  </si>
  <si>
    <t>9.3.1</t>
  </si>
  <si>
    <t>12米路灯LED灯具</t>
  </si>
  <si>
    <t>200W</t>
  </si>
  <si>
    <t>9.3.2</t>
  </si>
  <si>
    <t>15米路灯LED灯具</t>
  </si>
  <si>
    <t>9.3.3</t>
  </si>
  <si>
    <t>30米路灯LED灯具</t>
  </si>
  <si>
    <t>1.依据图纸所示，按满足设计配置和功能要求的灯具数量以套计量；
2.综合单价包干，包含一切安装辅材，二次转运、装卸、存储、高空作业等费用</t>
  </si>
  <si>
    <t>9.3.4</t>
  </si>
  <si>
    <t>广场路灯</t>
  </si>
  <si>
    <t>12米灯杆</t>
  </si>
  <si>
    <t>9.3.5</t>
  </si>
  <si>
    <t>15米灯杆</t>
  </si>
  <si>
    <t>9.3.6</t>
  </si>
  <si>
    <t>30米灯杆</t>
  </si>
  <si>
    <t>9.3.7</t>
  </si>
  <si>
    <t>9.3.8</t>
  </si>
  <si>
    <t>9.3.9</t>
  </si>
  <si>
    <t>9.3.10</t>
  </si>
  <si>
    <t>YJV22-4*16</t>
  </si>
  <si>
    <t>1.线缆配套附件、辅材的装卸、运输、开箱、就位
2.线缆检查、编号、安放
3.断线、固定、临时封头、清理场地
4.电缆头、线夹、制作、安装
5.功能检测
6.沟槽开挖回填，软土或细砂回填，红砖铺设</t>
  </si>
  <si>
    <t>9.3.11</t>
  </si>
  <si>
    <t>YJV22-4*6</t>
  </si>
  <si>
    <t>9.3.12</t>
  </si>
  <si>
    <t>YJV22-4*4</t>
  </si>
  <si>
    <t>9.3.13</t>
  </si>
  <si>
    <t>YJV22-3*4</t>
  </si>
  <si>
    <t>9.3.14</t>
  </si>
  <si>
    <t>时钟控制器</t>
  </si>
  <si>
    <t>9.3.15</t>
  </si>
  <si>
    <t>收费广场照明配电箱</t>
  </si>
  <si>
    <t>含避雷器、开关、接地等</t>
  </si>
  <si>
    <t>安全生产费2%</t>
  </si>
  <si>
    <t>按《企业安全生产费用提取和使用管理办法》财资〔2022〕136 号</t>
  </si>
  <si>
    <t>1.按建筑安装工程费的2%计算</t>
  </si>
  <si>
    <t>项</t>
  </si>
  <si>
    <t>合计（元）</t>
  </si>
  <si>
    <t>说明:</t>
  </si>
  <si>
    <t>1、劳务报价包含投标人的税金、利润、施工成本、安全文明施工费、赶工费等因施工产生的一切费用。</t>
  </si>
  <si>
    <t>2、无论工作内容是否描述，需要做砼基础等设备，清单综合报价包含了基础预埋件、开挖、钢筋、钢筋绑扎、支模、混凝土、浇筑、拆模、杆件吊装、安装、场地清理及相关附件安装、多次转运等相应费用，上述情况不再单独计价。</t>
  </si>
  <si>
    <t>3、不单独计价项报价已包含在主体设备劳务价上，在不计价清单上的报价视为无效报价。</t>
  </si>
  <si>
    <t>4、本清单工程量不做计价依据，计价根据项目部优化方案，据实收方计价。</t>
  </si>
  <si>
    <t>5、所有清单综合报价包含材料、设备到场后，卸货费用，设备从库房转运至施工现场的一次转运费、或将从库房转运至项目指定现场堆放、设备转运到施工地点的多次转运费以及大宗材料类设备的现场卸货费、转运费、库房租赁费、保管费、照看费等。</t>
  </si>
  <si>
    <t>6、需要调试的设备，所有清单综合报价包含协助调试费用，不予另行计费。</t>
  </si>
  <si>
    <t>7、劳务单位负责卸货及转运，对已领用的材料、设备自行承担相应保管义务。</t>
  </si>
  <si>
    <t>8、电缆沟施工时沟盖板的掀盖及恢复包含在清单报价中，不单独计算。</t>
  </si>
  <si>
    <t>9、除了工作内容中写明的甲供设备（材料）外的一切施工所需辅材等费用已包含在报价中，报价人不得要求项目部提供甲供材料（设备）外的一切材料、辅助安装设备、设施等，也不得由此提出任何索赔或变更。</t>
  </si>
  <si>
    <t>10、报价人需牵头负责甲供设备的安装和调试，以及系统的接入和路段监控中心的调试等，专业化承担较高的设备由厂家配合；
11、甲供设备配套的安装附件如支架、摄像机底板等辅助安装材料安装不匹配时，报价人应自行配备与之匹配的一切材料辅助安装，不得由此提出任何索赔或变更。
12、报价人需根据项目部需求和现场实施进度无条件追加施工人员，如果工期滞后，且劳务单位无具体措施时项目部可根据现场实际情况决定是否将部分工程量和全部工程量变更给其他单位实施，产生的费用在劳务单位中进行扣减；
13、报价人应综合考虑项目工期导致过程中的窝工、赶工等费用，所有清单综合报价包含此项费用，不予另行计费。</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</si>
</sst>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00_ "/>
    <numFmt numFmtId="179" formatCode="0.0_ "/>
  </numFmts>
  <fonts count="31">
    <font>
      <sz val="11"/>
      <color theme="1"/>
      <name val="宋体"/>
      <charset val="134"/>
      <scheme val="minor"/>
    </font>
    <font>
      <b/>
      <sz val="14"/>
      <color theme="1"/>
      <name val="宋体"/>
      <charset val="134"/>
      <scheme val="minor"/>
    </font>
    <font>
      <sz val="9"/>
      <color rgb="FF000000"/>
      <name val="宋体"/>
      <charset val="134"/>
    </font>
    <font>
      <b/>
      <sz val="9"/>
      <color rgb="FF000000"/>
      <name val="宋体"/>
      <charset val="134"/>
    </font>
    <font>
      <sz val="9"/>
      <name val="宋体"/>
      <charset val="134"/>
    </font>
    <font>
      <b/>
      <sz val="9"/>
      <name val="宋体"/>
      <charset val="134"/>
      <scheme val="major"/>
    </font>
    <font>
      <sz val="10"/>
      <color rgb="FFFF0000"/>
      <name val="等线"/>
      <charset val="134"/>
    </font>
    <font>
      <b/>
      <sz val="9"/>
      <name val="宋体"/>
      <charset val="134"/>
    </font>
    <font>
      <b/>
      <sz val="11"/>
      <color theme="1"/>
      <name val="宋体"/>
      <charset val="134"/>
      <scheme val="minor"/>
    </font>
    <font>
      <sz val="10"/>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9"/>
      <name val="宋体"/>
      <charset val="134"/>
    </font>
    <font>
      <sz val="9"/>
      <name val="宋体"/>
      <charset val="134"/>
    </font>
  </fonts>
  <fills count="35">
    <fill>
      <patternFill patternType="none"/>
    </fill>
    <fill>
      <patternFill patternType="gray125"/>
    </fill>
    <fill>
      <patternFill patternType="solid">
        <fgColor rgb="FFFFFFFF"/>
        <bgColor indexed="64"/>
      </patternFill>
    </fill>
    <fill>
      <patternFill patternType="solid">
        <fgColor rgb="FF92D05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right style="thin">
        <color rgb="FF000000"/>
      </right>
      <top style="thin">
        <color rgb="FF000000"/>
      </top>
      <bottom/>
      <diagonal/>
    </border>
    <border>
      <left style="thin">
        <color auto="1"/>
      </left>
      <right style="thin">
        <color auto="1"/>
      </right>
      <top/>
      <bottom/>
      <diagonal/>
    </border>
    <border>
      <left/>
      <right style="thin">
        <color rgb="FF000000"/>
      </right>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4" borderId="0" applyNumberFormat="0" applyBorder="0" applyAlignment="0" applyProtection="0">
      <alignment vertical="center"/>
    </xf>
    <xf numFmtId="0" fontId="11"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9" borderId="12" applyNumberFormat="0" applyFont="0" applyAlignment="0" applyProtection="0">
      <alignment vertical="center"/>
    </xf>
    <xf numFmtId="0" fontId="13" fillId="10"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13" fillId="11" borderId="0" applyNumberFormat="0" applyBorder="0" applyAlignment="0" applyProtection="0">
      <alignment vertical="center"/>
    </xf>
    <xf numFmtId="0" fontId="16" fillId="0" borderId="14" applyNumberFormat="0" applyFill="0" applyAlignment="0" applyProtection="0">
      <alignment vertical="center"/>
    </xf>
    <xf numFmtId="0" fontId="13" fillId="12" borderId="0" applyNumberFormat="0" applyBorder="0" applyAlignment="0" applyProtection="0">
      <alignment vertical="center"/>
    </xf>
    <xf numFmtId="0" fontId="22" fillId="13" borderId="15" applyNumberFormat="0" applyAlignment="0" applyProtection="0">
      <alignment vertical="center"/>
    </xf>
    <xf numFmtId="0" fontId="23" fillId="13" borderId="11" applyNumberFormat="0" applyAlignment="0" applyProtection="0">
      <alignment vertical="center"/>
    </xf>
    <xf numFmtId="0" fontId="24" fillId="14" borderId="16" applyNumberFormat="0" applyAlignment="0" applyProtection="0">
      <alignment vertical="center"/>
    </xf>
    <xf numFmtId="0" fontId="10" fillId="15" borderId="0" applyNumberFormat="0" applyBorder="0" applyAlignment="0" applyProtection="0">
      <alignment vertical="center"/>
    </xf>
    <xf numFmtId="0" fontId="13" fillId="16" borderId="0" applyNumberFormat="0" applyBorder="0" applyAlignment="0" applyProtection="0">
      <alignment vertical="center"/>
    </xf>
    <xf numFmtId="0" fontId="25" fillId="0" borderId="17" applyNumberFormat="0" applyFill="0" applyAlignment="0" applyProtection="0">
      <alignment vertical="center"/>
    </xf>
    <xf numFmtId="0" fontId="26" fillId="0" borderId="18" applyNumberFormat="0" applyFill="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10" fillId="19" borderId="0" applyNumberFormat="0" applyBorder="0" applyAlignment="0" applyProtection="0">
      <alignment vertical="center"/>
    </xf>
    <xf numFmtId="0" fontId="13"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0" fillId="3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0" fillId="33" borderId="0" applyNumberFormat="0" applyBorder="0" applyAlignment="0" applyProtection="0">
      <alignment vertical="center"/>
    </xf>
    <xf numFmtId="0" fontId="13" fillId="34" borderId="0" applyNumberFormat="0" applyBorder="0" applyAlignment="0" applyProtection="0">
      <alignment vertical="center"/>
    </xf>
  </cellStyleXfs>
  <cellXfs count="55">
    <xf numFmtId="0" fontId="0" fillId="0" borderId="0" xfId="0">
      <alignment vertical="center"/>
    </xf>
    <xf numFmtId="0" fontId="0" fillId="0" borderId="0" xfId="0" applyFill="1" applyAlignment="1">
      <alignment vertical="center"/>
    </xf>
    <xf numFmtId="0" fontId="0" fillId="0" borderId="0" xfId="0" applyFill="1" applyAlignment="1" applyProtection="1">
      <alignment vertical="center"/>
      <protection locked="0"/>
    </xf>
    <xf numFmtId="176" fontId="0" fillId="0" borderId="0" xfId="0" applyNumberFormat="1" applyFill="1" applyAlignment="1">
      <alignment vertical="center"/>
    </xf>
    <xf numFmtId="0" fontId="0" fillId="0" borderId="0" xfId="0" applyFill="1" applyAlignment="1">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49" fontId="2" fillId="2" borderId="3" xfId="0" applyNumberFormat="1" applyFont="1" applyFill="1" applyBorder="1" applyAlignment="1" applyProtection="1">
      <alignment horizontal="center" vertical="center" wrapText="1"/>
    </xf>
    <xf numFmtId="177" fontId="2" fillId="2" borderId="3" xfId="0" applyNumberFormat="1" applyFont="1" applyFill="1" applyBorder="1" applyAlignment="1" applyProtection="1">
      <alignment horizontal="center" vertical="center" wrapText="1"/>
    </xf>
    <xf numFmtId="177" fontId="2" fillId="2" borderId="3" xfId="0" applyNumberFormat="1" applyFont="1" applyFill="1" applyBorder="1" applyAlignment="1" applyProtection="1">
      <alignment horizontal="center" vertical="center" wrapText="1"/>
      <protection locked="0"/>
    </xf>
    <xf numFmtId="49" fontId="3" fillId="2" borderId="4" xfId="0" applyNumberFormat="1" applyFont="1" applyFill="1" applyBorder="1" applyAlignment="1" applyProtection="1">
      <alignment horizontal="center" vertical="center" wrapText="1"/>
    </xf>
    <xf numFmtId="177" fontId="3" fillId="2" borderId="5" xfId="0" applyNumberFormat="1" applyFont="1" applyFill="1" applyBorder="1" applyAlignment="1" applyProtection="1">
      <alignment horizontal="left" vertical="center" wrapText="1"/>
    </xf>
    <xf numFmtId="177" fontId="3" fillId="2" borderId="6" xfId="0" applyNumberFormat="1" applyFont="1" applyFill="1" applyBorder="1" applyAlignment="1" applyProtection="1">
      <alignment horizontal="left" vertical="center" wrapText="1"/>
    </xf>
    <xf numFmtId="177" fontId="2" fillId="2" borderId="4" xfId="0" applyNumberFormat="1" applyFont="1" applyFill="1" applyBorder="1" applyAlignment="1" applyProtection="1">
      <alignment horizontal="center" vertical="center" wrapText="1"/>
    </xf>
    <xf numFmtId="177" fontId="3" fillId="2" borderId="4" xfId="0" applyNumberFormat="1" applyFont="1" applyFill="1" applyBorder="1" applyAlignment="1" applyProtection="1">
      <alignment horizontal="center" vertical="center" wrapText="1"/>
    </xf>
    <xf numFmtId="49" fontId="2" fillId="2" borderId="4" xfId="0" applyNumberFormat="1" applyFont="1" applyFill="1" applyBorder="1" applyAlignment="1" applyProtection="1">
      <alignment horizontal="center" vertical="center" wrapText="1"/>
    </xf>
    <xf numFmtId="177" fontId="2" fillId="0" borderId="4" xfId="0" applyNumberFormat="1" applyFont="1" applyFill="1" applyBorder="1" applyAlignment="1" applyProtection="1">
      <alignment horizontal="left" vertical="center" wrapText="1"/>
    </xf>
    <xf numFmtId="177" fontId="2" fillId="0" borderId="4" xfId="0" applyNumberFormat="1" applyFont="1" applyFill="1" applyBorder="1" applyAlignment="1" applyProtection="1">
      <alignment horizontal="center" vertical="center" wrapText="1"/>
    </xf>
    <xf numFmtId="177" fontId="4" fillId="0" borderId="3" xfId="0" applyNumberFormat="1" applyFont="1" applyFill="1" applyBorder="1" applyAlignment="1">
      <alignment horizontal="center" vertical="center" wrapText="1"/>
    </xf>
    <xf numFmtId="49" fontId="3" fillId="0" borderId="4" xfId="0" applyNumberFormat="1" applyFont="1" applyFill="1" applyBorder="1" applyAlignment="1" applyProtection="1">
      <alignment horizontal="center" vertical="center" wrapText="1"/>
    </xf>
    <xf numFmtId="177" fontId="3" fillId="0" borderId="4" xfId="0" applyNumberFormat="1" applyFont="1" applyFill="1" applyBorder="1" applyAlignment="1" applyProtection="1">
      <alignment horizontal="center" vertical="center" wrapText="1"/>
    </xf>
    <xf numFmtId="49" fontId="2" fillId="0" borderId="4" xfId="0" applyNumberFormat="1" applyFont="1" applyFill="1" applyBorder="1" applyAlignment="1" applyProtection="1">
      <alignment horizontal="center" vertical="center" wrapText="1"/>
    </xf>
    <xf numFmtId="177" fontId="4" fillId="0" borderId="4" xfId="0" applyNumberFormat="1" applyFont="1" applyFill="1" applyBorder="1" applyAlignment="1" applyProtection="1">
      <alignment horizontal="center" vertical="center" wrapText="1"/>
    </xf>
    <xf numFmtId="0" fontId="1" fillId="0" borderId="7" xfId="0" applyFont="1" applyFill="1" applyBorder="1" applyAlignment="1">
      <alignment horizontal="center" vertical="center"/>
    </xf>
    <xf numFmtId="176" fontId="2" fillId="3" borderId="3" xfId="0" applyNumberFormat="1" applyFont="1" applyFill="1" applyBorder="1" applyAlignment="1" applyProtection="1">
      <alignment horizontal="center" vertical="center" wrapText="1"/>
    </xf>
    <xf numFmtId="177" fontId="2" fillId="0" borderId="3" xfId="0" applyNumberFormat="1" applyFont="1" applyFill="1" applyBorder="1" applyAlignment="1" applyProtection="1">
      <alignment horizontal="center" vertical="center" wrapText="1"/>
      <protection locked="0"/>
    </xf>
    <xf numFmtId="176" fontId="2" fillId="2" borderId="3" xfId="0" applyNumberFormat="1" applyFont="1" applyFill="1" applyBorder="1" applyAlignment="1" applyProtection="1">
      <alignment horizontal="center" vertical="center" wrapText="1"/>
    </xf>
    <xf numFmtId="177" fontId="2" fillId="0" borderId="3" xfId="0" applyNumberFormat="1" applyFont="1" applyFill="1" applyBorder="1" applyAlignment="1" applyProtection="1">
      <alignment horizontal="center" vertical="center" wrapText="1"/>
    </xf>
    <xf numFmtId="177" fontId="2" fillId="2" borderId="8" xfId="0" applyNumberFormat="1" applyFont="1" applyFill="1" applyBorder="1" applyAlignment="1" applyProtection="1">
      <alignment horizontal="center" vertical="center" wrapText="1"/>
    </xf>
    <xf numFmtId="177" fontId="2" fillId="2" borderId="5" xfId="0" applyNumberFormat="1" applyFont="1" applyFill="1" applyBorder="1" applyAlignment="1" applyProtection="1">
      <alignment horizontal="center" vertical="center" wrapText="1"/>
    </xf>
    <xf numFmtId="177" fontId="2" fillId="2" borderId="9" xfId="0" applyNumberFormat="1" applyFont="1" applyFill="1" applyBorder="1" applyAlignment="1" applyProtection="1">
      <alignment horizontal="center" vertical="center" wrapText="1"/>
    </xf>
    <xf numFmtId="177" fontId="2" fillId="2" borderId="10" xfId="0" applyNumberFormat="1" applyFont="1" applyFill="1" applyBorder="1" applyAlignment="1" applyProtection="1">
      <alignment horizontal="center" vertical="center" wrapText="1"/>
    </xf>
    <xf numFmtId="177" fontId="2" fillId="2" borderId="6" xfId="0" applyNumberFormat="1" applyFont="1" applyFill="1" applyBorder="1" applyAlignment="1" applyProtection="1">
      <alignment horizontal="center" vertical="center" wrapText="1"/>
    </xf>
    <xf numFmtId="178" fontId="2" fillId="2" borderId="3" xfId="0" applyNumberFormat="1" applyFont="1" applyFill="1" applyBorder="1" applyAlignment="1" applyProtection="1">
      <alignment horizontal="center" vertical="center" wrapText="1"/>
    </xf>
    <xf numFmtId="179" fontId="2" fillId="2" borderId="3" xfId="0" applyNumberFormat="1" applyFont="1" applyFill="1" applyBorder="1" applyAlignment="1" applyProtection="1">
      <alignment horizontal="center" vertical="center" wrapText="1"/>
    </xf>
    <xf numFmtId="49" fontId="5" fillId="0" borderId="3"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177" fontId="4" fillId="0" borderId="3" xfId="0" applyNumberFormat="1" applyFont="1" applyBorder="1" applyAlignment="1">
      <alignment horizontal="center" vertical="center" wrapText="1"/>
    </xf>
    <xf numFmtId="0" fontId="0" fillId="0" borderId="3" xfId="0" applyFill="1" applyBorder="1" applyAlignment="1" applyProtection="1">
      <alignment horizontal="center" vertical="center"/>
      <protection locked="0"/>
    </xf>
    <xf numFmtId="177" fontId="4" fillId="0" borderId="3" xfId="0" applyNumberFormat="1" applyFont="1" applyBorder="1" applyAlignment="1" applyProtection="1">
      <alignment horizontal="center" vertical="center" wrapText="1"/>
      <protection locked="0"/>
    </xf>
    <xf numFmtId="178" fontId="2" fillId="2" borderId="3" xfId="0" applyNumberFormat="1" applyFont="1" applyFill="1" applyBorder="1" applyAlignment="1" applyProtection="1">
      <alignment horizontal="center" vertical="center" wrapText="1"/>
      <protection locked="0"/>
    </xf>
    <xf numFmtId="179" fontId="2" fillId="2" borderId="3" xfId="0" applyNumberFormat="1" applyFont="1" applyFill="1" applyBorder="1" applyAlignment="1" applyProtection="1">
      <alignment horizontal="center" vertical="center" wrapText="1"/>
      <protection locked="0"/>
    </xf>
    <xf numFmtId="0" fontId="6" fillId="0" borderId="4" xfId="0" applyFont="1" applyFill="1" applyBorder="1" applyAlignment="1" applyProtection="1">
      <alignment horizontal="left" vertical="center" wrapText="1"/>
    </xf>
    <xf numFmtId="49" fontId="7" fillId="2" borderId="3" xfId="0" applyNumberFormat="1" applyFont="1" applyFill="1" applyBorder="1" applyAlignment="1" applyProtection="1">
      <alignment horizontal="center" vertical="center" wrapText="1"/>
    </xf>
    <xf numFmtId="177" fontId="7" fillId="2" borderId="3" xfId="0" applyNumberFormat="1" applyFont="1" applyFill="1" applyBorder="1" applyAlignment="1" applyProtection="1">
      <alignment horizontal="center" vertical="center" wrapText="1"/>
    </xf>
    <xf numFmtId="0" fontId="0" fillId="0" borderId="3" xfId="0" applyFill="1" applyBorder="1" applyAlignment="1">
      <alignment horizontal="center" vertical="center"/>
    </xf>
    <xf numFmtId="0" fontId="8" fillId="0" borderId="0" xfId="0" applyFont="1" applyFill="1" applyAlignment="1">
      <alignment vertical="center"/>
    </xf>
    <xf numFmtId="0" fontId="9" fillId="0" borderId="0" xfId="0" applyFont="1" applyFill="1" applyAlignment="1">
      <alignment horizontal="left" vertical="center" wrapText="1"/>
    </xf>
    <xf numFmtId="0" fontId="9" fillId="0" borderId="0" xfId="0" applyFont="1" applyFill="1" applyAlignment="1" applyProtection="1">
      <alignment horizontal="left" vertical="center" wrapText="1"/>
      <protection locked="0"/>
    </xf>
    <xf numFmtId="0" fontId="9" fillId="0" borderId="0" xfId="0" applyFont="1" applyFill="1" applyAlignment="1">
      <alignment horizontal="left" vertical="center"/>
    </xf>
    <xf numFmtId="0" fontId="9" fillId="0" borderId="0" xfId="0" applyFont="1" applyFill="1" applyAlignment="1" applyProtection="1">
      <alignment horizontal="left" vertical="center"/>
      <protection locked="0"/>
    </xf>
    <xf numFmtId="0" fontId="9" fillId="0" borderId="0" xfId="0" applyFont="1" applyFill="1" applyAlignment="1">
      <alignment horizontal="left" vertical="top" wrapText="1"/>
    </xf>
    <xf numFmtId="0" fontId="9" fillId="0" borderId="0" xfId="0" applyFont="1" applyFill="1" applyAlignment="1" applyProtection="1">
      <alignment horizontal="left" vertical="top" wrapText="1"/>
      <protection locked="0"/>
    </xf>
    <xf numFmtId="176" fontId="0" fillId="0" borderId="3" xfId="0" applyNumberFormat="1" applyFill="1" applyBorder="1" applyAlignment="1">
      <alignment vertical="center"/>
    </xf>
    <xf numFmtId="0" fontId="0" fillId="0" borderId="3"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4"/>
  <sheetViews>
    <sheetView tabSelected="1" workbookViewId="0">
      <pane xSplit="3" ySplit="2" topLeftCell="D3" activePane="bottomRight" state="frozen"/>
      <selection/>
      <selection pane="topRight"/>
      <selection pane="bottomLeft"/>
      <selection pane="bottomRight" activeCell="H5" sqref="H5"/>
    </sheetView>
  </sheetViews>
  <sheetFormatPr defaultColWidth="9" defaultRowHeight="14"/>
  <cols>
    <col min="1" max="1" width="4.81818181818182" style="1" customWidth="1"/>
    <col min="2" max="2" width="9.18181818181818" style="1" customWidth="1"/>
    <col min="3" max="3" width="11.4545454545455" style="1" customWidth="1"/>
    <col min="4" max="4" width="22" style="1" customWidth="1"/>
    <col min="5" max="5" width="22.6272727272727" style="1" customWidth="1"/>
    <col min="6" max="6" width="4.29090909090909" style="1" customWidth="1"/>
    <col min="7" max="7" width="9" style="1"/>
    <col min="8" max="8" width="9" style="2"/>
    <col min="9" max="9" width="9" style="2" customWidth="1"/>
    <col min="10" max="10" width="10.1818181818182" style="1" customWidth="1"/>
    <col min="11" max="11" width="12.8181818181818" style="1" customWidth="1"/>
    <col min="12" max="12" width="6.81818181818182" style="3" customWidth="1"/>
    <col min="13" max="13" width="8.90909090909091" style="3" customWidth="1"/>
    <col min="14" max="14" width="4.36363636363636" style="4" customWidth="1"/>
    <col min="15" max="16384" width="9" style="1"/>
  </cols>
  <sheetData>
    <row r="1" ht="28" customHeight="1" spans="1:14">
      <c r="A1" s="5" t="s">
        <v>0</v>
      </c>
      <c r="B1" s="6"/>
      <c r="C1" s="6"/>
      <c r="D1" s="6"/>
      <c r="E1" s="6"/>
      <c r="F1" s="6"/>
      <c r="G1" s="6"/>
      <c r="H1" s="6"/>
      <c r="I1" s="6"/>
      <c r="J1" s="6"/>
      <c r="K1" s="6"/>
      <c r="L1" s="6"/>
      <c r="M1" s="6"/>
      <c r="N1" s="23"/>
    </row>
    <row r="2" ht="36" spans="1:14">
      <c r="A2" s="7" t="s">
        <v>1</v>
      </c>
      <c r="B2" s="8" t="s">
        <v>2</v>
      </c>
      <c r="C2" s="8" t="s">
        <v>3</v>
      </c>
      <c r="D2" s="8" t="s">
        <v>4</v>
      </c>
      <c r="E2" s="8" t="s">
        <v>5</v>
      </c>
      <c r="F2" s="8" t="s">
        <v>6</v>
      </c>
      <c r="G2" s="8" t="s">
        <v>7</v>
      </c>
      <c r="H2" s="9" t="s">
        <v>8</v>
      </c>
      <c r="I2" s="9" t="s">
        <v>9</v>
      </c>
      <c r="J2" s="8" t="s">
        <v>10</v>
      </c>
      <c r="K2" s="8" t="s">
        <v>11</v>
      </c>
      <c r="L2" s="24" t="s">
        <v>12</v>
      </c>
      <c r="M2" s="24" t="s">
        <v>13</v>
      </c>
      <c r="N2" s="25" t="s">
        <v>14</v>
      </c>
    </row>
    <row r="3" ht="16" customHeight="1" spans="1:14">
      <c r="A3" s="10" t="s">
        <v>15</v>
      </c>
      <c r="B3" s="11" t="s">
        <v>16</v>
      </c>
      <c r="C3" s="12"/>
      <c r="D3" s="13"/>
      <c r="E3" s="13"/>
      <c r="F3" s="13"/>
      <c r="G3" s="8"/>
      <c r="H3" s="9"/>
      <c r="I3" s="9"/>
      <c r="J3" s="8"/>
      <c r="K3" s="8"/>
      <c r="L3" s="26"/>
      <c r="M3" s="26"/>
      <c r="N3" s="27"/>
    </row>
    <row r="4" ht="16" customHeight="1" spans="1:14">
      <c r="A4" s="10" t="s">
        <v>17</v>
      </c>
      <c r="B4" s="14" t="s">
        <v>18</v>
      </c>
      <c r="C4" s="13"/>
      <c r="D4" s="13"/>
      <c r="E4" s="13"/>
      <c r="F4" s="13"/>
      <c r="G4" s="8"/>
      <c r="H4" s="9"/>
      <c r="I4" s="9"/>
      <c r="J4" s="8"/>
      <c r="K4" s="8"/>
      <c r="L4" s="26"/>
      <c r="M4" s="26"/>
      <c r="N4" s="27"/>
    </row>
    <row r="5" ht="84" customHeight="1" spans="1:14">
      <c r="A5" s="15" t="s">
        <v>19</v>
      </c>
      <c r="B5" s="13" t="s">
        <v>20</v>
      </c>
      <c r="C5" s="13" t="s">
        <v>21</v>
      </c>
      <c r="D5" s="16" t="s">
        <v>22</v>
      </c>
      <c r="E5" s="16" t="s">
        <v>23</v>
      </c>
      <c r="F5" s="13" t="s">
        <v>24</v>
      </c>
      <c r="G5" s="8">
        <v>288</v>
      </c>
      <c r="H5" s="9"/>
      <c r="I5" s="9"/>
      <c r="J5" s="8">
        <f t="shared" ref="J5:J18" si="0">H5+I5</f>
        <v>0</v>
      </c>
      <c r="K5" s="8">
        <f t="shared" ref="K5:K18" si="1">J5*G5</f>
        <v>0</v>
      </c>
      <c r="L5" s="26">
        <v>3386.40776699029</v>
      </c>
      <c r="M5" s="26">
        <f ca="1">J5-L5</f>
        <v>-3386.40776699029</v>
      </c>
      <c r="N5" s="27" t="s">
        <v>25</v>
      </c>
    </row>
    <row r="6" ht="80" customHeight="1" spans="1:14">
      <c r="A6" s="15" t="s">
        <v>26</v>
      </c>
      <c r="B6" s="17" t="s">
        <v>27</v>
      </c>
      <c r="C6" s="17" t="s">
        <v>28</v>
      </c>
      <c r="D6" s="16" t="s">
        <v>22</v>
      </c>
      <c r="E6" s="16" t="s">
        <v>29</v>
      </c>
      <c r="F6" s="17" t="s">
        <v>30</v>
      </c>
      <c r="G6" s="8">
        <v>96</v>
      </c>
      <c r="H6" s="9"/>
      <c r="I6" s="9"/>
      <c r="J6" s="8">
        <f t="shared" si="0"/>
        <v>0</v>
      </c>
      <c r="K6" s="8">
        <f t="shared" si="1"/>
        <v>0</v>
      </c>
      <c r="L6" s="26">
        <v>211.650485436893</v>
      </c>
      <c r="M6" s="26">
        <f ca="1" t="shared" ref="M6:M37" si="2">J6-L6</f>
        <v>-211.650485436893</v>
      </c>
      <c r="N6" s="27" t="s">
        <v>25</v>
      </c>
    </row>
    <row r="7" ht="55" customHeight="1" spans="1:14">
      <c r="A7" s="15" t="s">
        <v>31</v>
      </c>
      <c r="B7" s="17" t="s">
        <v>32</v>
      </c>
      <c r="C7" s="17" t="s">
        <v>33</v>
      </c>
      <c r="D7" s="16" t="s">
        <v>34</v>
      </c>
      <c r="E7" s="16" t="s">
        <v>35</v>
      </c>
      <c r="F7" s="17" t="s">
        <v>36</v>
      </c>
      <c r="G7" s="8">
        <v>96</v>
      </c>
      <c r="H7" s="9"/>
      <c r="I7" s="9"/>
      <c r="J7" s="8">
        <f t="shared" si="0"/>
        <v>0</v>
      </c>
      <c r="K7" s="8">
        <f t="shared" si="1"/>
        <v>0</v>
      </c>
      <c r="L7" s="26">
        <v>2116.50485436893</v>
      </c>
      <c r="M7" s="26">
        <f ca="1" t="shared" si="2"/>
        <v>-2116.50485436893</v>
      </c>
      <c r="N7" s="27" t="s">
        <v>37</v>
      </c>
    </row>
    <row r="8" ht="89" customHeight="1" spans="1:14">
      <c r="A8" s="15" t="s">
        <v>38</v>
      </c>
      <c r="B8" s="17" t="s">
        <v>39</v>
      </c>
      <c r="C8" s="17" t="s">
        <v>40</v>
      </c>
      <c r="D8" s="16" t="s">
        <v>41</v>
      </c>
      <c r="E8" s="16" t="s">
        <v>42</v>
      </c>
      <c r="F8" s="17" t="s">
        <v>43</v>
      </c>
      <c r="G8" s="8">
        <v>6356</v>
      </c>
      <c r="H8" s="9"/>
      <c r="I8" s="9"/>
      <c r="J8" s="8">
        <f t="shared" si="0"/>
        <v>0</v>
      </c>
      <c r="K8" s="8">
        <f t="shared" si="1"/>
        <v>0</v>
      </c>
      <c r="L8" s="26">
        <v>3.1747572815534</v>
      </c>
      <c r="M8" s="26">
        <f ca="1" t="shared" si="2"/>
        <v>-3.1747572815534</v>
      </c>
      <c r="N8" s="27" t="s">
        <v>44</v>
      </c>
    </row>
    <row r="9" ht="89" customHeight="1" spans="1:14">
      <c r="A9" s="15" t="s">
        <v>45</v>
      </c>
      <c r="B9" s="17" t="s">
        <v>39</v>
      </c>
      <c r="C9" s="17" t="s">
        <v>46</v>
      </c>
      <c r="D9" s="16" t="s">
        <v>41</v>
      </c>
      <c r="E9" s="16" t="s">
        <v>42</v>
      </c>
      <c r="F9" s="17" t="s">
        <v>43</v>
      </c>
      <c r="G9" s="8">
        <v>24007</v>
      </c>
      <c r="H9" s="9"/>
      <c r="I9" s="9"/>
      <c r="J9" s="8">
        <f t="shared" si="0"/>
        <v>0</v>
      </c>
      <c r="K9" s="8">
        <f t="shared" si="1"/>
        <v>0</v>
      </c>
      <c r="L9" s="26">
        <v>3.1747572815534</v>
      </c>
      <c r="M9" s="26">
        <f ca="1" t="shared" si="2"/>
        <v>-3.1747572815534</v>
      </c>
      <c r="N9" s="27" t="s">
        <v>44</v>
      </c>
    </row>
    <row r="10" ht="84" spans="1:14">
      <c r="A10" s="15" t="s">
        <v>47</v>
      </c>
      <c r="B10" s="17" t="s">
        <v>39</v>
      </c>
      <c r="C10" s="17" t="s">
        <v>48</v>
      </c>
      <c r="D10" s="16" t="s">
        <v>41</v>
      </c>
      <c r="E10" s="16" t="s">
        <v>42</v>
      </c>
      <c r="F10" s="17" t="s">
        <v>43</v>
      </c>
      <c r="G10" s="8">
        <v>29219</v>
      </c>
      <c r="H10" s="9"/>
      <c r="I10" s="9"/>
      <c r="J10" s="8">
        <f t="shared" si="0"/>
        <v>0</v>
      </c>
      <c r="K10" s="8">
        <f t="shared" si="1"/>
        <v>0</v>
      </c>
      <c r="L10" s="26">
        <v>5.29126213592233</v>
      </c>
      <c r="M10" s="26">
        <f ca="1" t="shared" si="2"/>
        <v>-5.29126213592233</v>
      </c>
      <c r="N10" s="27" t="s">
        <v>44</v>
      </c>
    </row>
    <row r="11" ht="84" spans="1:14">
      <c r="A11" s="15" t="s">
        <v>49</v>
      </c>
      <c r="B11" s="17" t="s">
        <v>39</v>
      </c>
      <c r="C11" s="17" t="s">
        <v>50</v>
      </c>
      <c r="D11" s="16" t="s">
        <v>41</v>
      </c>
      <c r="E11" s="16" t="s">
        <v>42</v>
      </c>
      <c r="F11" s="17" t="s">
        <v>43</v>
      </c>
      <c r="G11" s="8">
        <v>19531</v>
      </c>
      <c r="H11" s="9"/>
      <c r="I11" s="9"/>
      <c r="J11" s="8">
        <f t="shared" si="0"/>
        <v>0</v>
      </c>
      <c r="K11" s="8">
        <f t="shared" si="1"/>
        <v>0</v>
      </c>
      <c r="L11" s="26">
        <v>7.40776699029126</v>
      </c>
      <c r="M11" s="26">
        <f ca="1" t="shared" si="2"/>
        <v>-7.40776699029126</v>
      </c>
      <c r="N11" s="27" t="s">
        <v>44</v>
      </c>
    </row>
    <row r="12" ht="84" spans="1:14">
      <c r="A12" s="15" t="s">
        <v>51</v>
      </c>
      <c r="B12" s="17" t="s">
        <v>39</v>
      </c>
      <c r="C12" s="17" t="s">
        <v>52</v>
      </c>
      <c r="D12" s="16" t="s">
        <v>41</v>
      </c>
      <c r="E12" s="16" t="s">
        <v>42</v>
      </c>
      <c r="F12" s="17" t="s">
        <v>43</v>
      </c>
      <c r="G12" s="8">
        <v>7421</v>
      </c>
      <c r="H12" s="9"/>
      <c r="I12" s="9"/>
      <c r="J12" s="8">
        <f t="shared" si="0"/>
        <v>0</v>
      </c>
      <c r="K12" s="8">
        <f t="shared" si="1"/>
        <v>0</v>
      </c>
      <c r="L12" s="26">
        <v>7.40776699029126</v>
      </c>
      <c r="M12" s="26">
        <f ca="1" t="shared" si="2"/>
        <v>-7.40776699029126</v>
      </c>
      <c r="N12" s="27" t="s">
        <v>44</v>
      </c>
    </row>
    <row r="13" ht="84" spans="1:14">
      <c r="A13" s="15" t="s">
        <v>53</v>
      </c>
      <c r="B13" s="17" t="s">
        <v>54</v>
      </c>
      <c r="C13" s="17" t="s">
        <v>55</v>
      </c>
      <c r="D13" s="16" t="s">
        <v>41</v>
      </c>
      <c r="E13" s="16" t="s">
        <v>42</v>
      </c>
      <c r="F13" s="17" t="s">
        <v>43</v>
      </c>
      <c r="G13" s="8">
        <v>83891</v>
      </c>
      <c r="H13" s="9"/>
      <c r="I13" s="9"/>
      <c r="J13" s="8">
        <f t="shared" si="0"/>
        <v>0</v>
      </c>
      <c r="K13" s="8">
        <f t="shared" si="1"/>
        <v>0</v>
      </c>
      <c r="L13" s="26">
        <v>3.1747572815534</v>
      </c>
      <c r="M13" s="26">
        <f ca="1" t="shared" si="2"/>
        <v>-3.1747572815534</v>
      </c>
      <c r="N13" s="27" t="s">
        <v>44</v>
      </c>
    </row>
    <row r="14" ht="84" spans="1:14">
      <c r="A14" s="15" t="s">
        <v>56</v>
      </c>
      <c r="B14" s="18" t="s">
        <v>39</v>
      </c>
      <c r="C14" s="18" t="s">
        <v>57</v>
      </c>
      <c r="D14" s="16" t="s">
        <v>41</v>
      </c>
      <c r="E14" s="16" t="s">
        <v>42</v>
      </c>
      <c r="F14" s="17" t="s">
        <v>43</v>
      </c>
      <c r="G14" s="8">
        <v>8090</v>
      </c>
      <c r="H14" s="9"/>
      <c r="I14" s="9"/>
      <c r="J14" s="8">
        <f t="shared" si="0"/>
        <v>0</v>
      </c>
      <c r="K14" s="8">
        <f t="shared" si="1"/>
        <v>0</v>
      </c>
      <c r="L14" s="26">
        <v>3.1747572815534</v>
      </c>
      <c r="M14" s="26">
        <f ca="1" t="shared" si="2"/>
        <v>-3.1747572815534</v>
      </c>
      <c r="N14" s="27" t="s">
        <v>44</v>
      </c>
    </row>
    <row r="15" ht="84" spans="1:14">
      <c r="A15" s="15" t="s">
        <v>58</v>
      </c>
      <c r="B15" s="18" t="s">
        <v>39</v>
      </c>
      <c r="C15" s="18" t="s">
        <v>59</v>
      </c>
      <c r="D15" s="16" t="s">
        <v>41</v>
      </c>
      <c r="E15" s="16" t="s">
        <v>42</v>
      </c>
      <c r="F15" s="17" t="s">
        <v>43</v>
      </c>
      <c r="G15" s="8">
        <v>8180</v>
      </c>
      <c r="H15" s="9"/>
      <c r="I15" s="9"/>
      <c r="J15" s="8">
        <f t="shared" si="0"/>
        <v>0</v>
      </c>
      <c r="K15" s="8">
        <f t="shared" si="1"/>
        <v>0</v>
      </c>
      <c r="L15" s="26">
        <v>3.1747572815534</v>
      </c>
      <c r="M15" s="26">
        <f ca="1" t="shared" si="2"/>
        <v>-3.1747572815534</v>
      </c>
      <c r="N15" s="27" t="s">
        <v>44</v>
      </c>
    </row>
    <row r="16" ht="84" spans="1:14">
      <c r="A16" s="15" t="s">
        <v>60</v>
      </c>
      <c r="B16" s="18" t="s">
        <v>39</v>
      </c>
      <c r="C16" s="18" t="s">
        <v>61</v>
      </c>
      <c r="D16" s="16" t="s">
        <v>41</v>
      </c>
      <c r="E16" s="16" t="s">
        <v>42</v>
      </c>
      <c r="F16" s="17" t="s">
        <v>43</v>
      </c>
      <c r="G16" s="8">
        <v>4231</v>
      </c>
      <c r="H16" s="9"/>
      <c r="I16" s="9"/>
      <c r="J16" s="8">
        <f t="shared" si="0"/>
        <v>0</v>
      </c>
      <c r="K16" s="8">
        <f t="shared" si="1"/>
        <v>0</v>
      </c>
      <c r="L16" s="26">
        <v>5.29126213592233</v>
      </c>
      <c r="M16" s="26">
        <f ca="1" t="shared" si="2"/>
        <v>-5.29126213592233</v>
      </c>
      <c r="N16" s="27" t="s">
        <v>44</v>
      </c>
    </row>
    <row r="17" ht="84" spans="1:14">
      <c r="A17" s="15" t="s">
        <v>62</v>
      </c>
      <c r="B17" s="18" t="s">
        <v>39</v>
      </c>
      <c r="C17" s="18" t="s">
        <v>63</v>
      </c>
      <c r="D17" s="16" t="s">
        <v>41</v>
      </c>
      <c r="E17" s="16" t="s">
        <v>42</v>
      </c>
      <c r="F17" s="17" t="s">
        <v>43</v>
      </c>
      <c r="G17" s="8">
        <v>3668</v>
      </c>
      <c r="H17" s="9"/>
      <c r="I17" s="9"/>
      <c r="J17" s="8">
        <f t="shared" si="0"/>
        <v>0</v>
      </c>
      <c r="K17" s="8">
        <f t="shared" si="1"/>
        <v>0</v>
      </c>
      <c r="L17" s="26">
        <v>7.40776699029126</v>
      </c>
      <c r="M17" s="26">
        <f ca="1" t="shared" si="2"/>
        <v>-7.40776699029126</v>
      </c>
      <c r="N17" s="27" t="s">
        <v>44</v>
      </c>
    </row>
    <row r="18" ht="84" spans="1:14">
      <c r="A18" s="15" t="s">
        <v>64</v>
      </c>
      <c r="B18" s="18" t="s">
        <v>54</v>
      </c>
      <c r="C18" s="18" t="s">
        <v>65</v>
      </c>
      <c r="D18" s="16" t="s">
        <v>41</v>
      </c>
      <c r="E18" s="16" t="s">
        <v>42</v>
      </c>
      <c r="F18" s="17" t="s">
        <v>43</v>
      </c>
      <c r="G18" s="8">
        <v>23080</v>
      </c>
      <c r="H18" s="9"/>
      <c r="I18" s="9"/>
      <c r="J18" s="8">
        <f t="shared" si="0"/>
        <v>0</v>
      </c>
      <c r="K18" s="8">
        <f t="shared" si="1"/>
        <v>0</v>
      </c>
      <c r="L18" s="26">
        <v>3.1747572815534</v>
      </c>
      <c r="M18" s="26">
        <f ca="1" t="shared" si="2"/>
        <v>-3.1747572815534</v>
      </c>
      <c r="N18" s="27" t="s">
        <v>44</v>
      </c>
    </row>
    <row r="19" spans="1:14">
      <c r="A19" s="19" t="s">
        <v>66</v>
      </c>
      <c r="B19" s="20" t="s">
        <v>67</v>
      </c>
      <c r="C19" s="17"/>
      <c r="D19" s="16"/>
      <c r="E19" s="16"/>
      <c r="F19" s="17"/>
      <c r="G19" s="8"/>
      <c r="H19" s="9"/>
      <c r="I19" s="9"/>
      <c r="J19" s="8"/>
      <c r="K19" s="8"/>
      <c r="L19" s="26"/>
      <c r="M19" s="26"/>
      <c r="N19" s="27"/>
    </row>
    <row r="20" ht="72" spans="1:14">
      <c r="A20" s="21" t="s">
        <v>68</v>
      </c>
      <c r="B20" s="18" t="s">
        <v>69</v>
      </c>
      <c r="C20" s="18" t="s">
        <v>70</v>
      </c>
      <c r="D20" s="16" t="s">
        <v>71</v>
      </c>
      <c r="E20" s="16" t="s">
        <v>72</v>
      </c>
      <c r="F20" s="17" t="s">
        <v>24</v>
      </c>
      <c r="G20" s="8">
        <v>528</v>
      </c>
      <c r="H20" s="9"/>
      <c r="I20" s="9"/>
      <c r="J20" s="8">
        <f t="shared" ref="J20:J83" si="3">H20+I20</f>
        <v>0</v>
      </c>
      <c r="K20" s="8">
        <f t="shared" ref="K20:K83" si="4">J20*G20</f>
        <v>0</v>
      </c>
      <c r="L20" s="26">
        <v>716.558639058338</v>
      </c>
      <c r="M20" s="26">
        <f t="shared" si="2"/>
        <v>-716.558639058338</v>
      </c>
      <c r="N20" s="27" t="s">
        <v>37</v>
      </c>
    </row>
    <row r="21" ht="72" spans="1:14">
      <c r="A21" s="21" t="s">
        <v>73</v>
      </c>
      <c r="B21" s="17" t="s">
        <v>69</v>
      </c>
      <c r="C21" s="17" t="s">
        <v>74</v>
      </c>
      <c r="D21" s="16" t="s">
        <v>71</v>
      </c>
      <c r="E21" s="16" t="s">
        <v>72</v>
      </c>
      <c r="F21" s="17" t="s">
        <v>24</v>
      </c>
      <c r="G21" s="8">
        <v>5888</v>
      </c>
      <c r="H21" s="9"/>
      <c r="I21" s="9"/>
      <c r="J21" s="8">
        <f t="shared" si="3"/>
        <v>0</v>
      </c>
      <c r="K21" s="8">
        <f t="shared" si="4"/>
        <v>0</v>
      </c>
      <c r="L21" s="26">
        <v>666.39934702294</v>
      </c>
      <c r="M21" s="26">
        <f t="shared" si="2"/>
        <v>-666.39934702294</v>
      </c>
      <c r="N21" s="27" t="s">
        <v>37</v>
      </c>
    </row>
    <row r="22" ht="72" spans="1:14">
      <c r="A22" s="21" t="s">
        <v>75</v>
      </c>
      <c r="B22" s="17" t="s">
        <v>69</v>
      </c>
      <c r="C22" s="17" t="s">
        <v>76</v>
      </c>
      <c r="D22" s="16" t="s">
        <v>71</v>
      </c>
      <c r="E22" s="16" t="s">
        <v>72</v>
      </c>
      <c r="F22" s="17" t="s">
        <v>24</v>
      </c>
      <c r="G22" s="8">
        <v>4050</v>
      </c>
      <c r="H22" s="9"/>
      <c r="I22" s="9"/>
      <c r="J22" s="8">
        <f t="shared" si="3"/>
        <v>0</v>
      </c>
      <c r="K22" s="8">
        <f t="shared" si="4"/>
        <v>0</v>
      </c>
      <c r="L22" s="26">
        <v>564.151559412321</v>
      </c>
      <c r="M22" s="26">
        <f t="shared" si="2"/>
        <v>-564.151559412321</v>
      </c>
      <c r="N22" s="27" t="s">
        <v>37</v>
      </c>
    </row>
    <row r="23" ht="72" spans="1:14">
      <c r="A23" s="21" t="s">
        <v>77</v>
      </c>
      <c r="B23" s="17" t="s">
        <v>69</v>
      </c>
      <c r="C23" s="17" t="s">
        <v>78</v>
      </c>
      <c r="D23" s="16" t="s">
        <v>71</v>
      </c>
      <c r="E23" s="16" t="s">
        <v>72</v>
      </c>
      <c r="F23" s="17" t="s">
        <v>24</v>
      </c>
      <c r="G23" s="8">
        <v>100</v>
      </c>
      <c r="H23" s="9"/>
      <c r="I23" s="9"/>
      <c r="J23" s="8">
        <f t="shared" si="3"/>
        <v>0</v>
      </c>
      <c r="K23" s="8">
        <f t="shared" si="4"/>
        <v>0</v>
      </c>
      <c r="L23" s="26">
        <v>454.186957642409</v>
      </c>
      <c r="M23" s="26">
        <f t="shared" si="2"/>
        <v>-454.186957642409</v>
      </c>
      <c r="N23" s="27" t="s">
        <v>37</v>
      </c>
    </row>
    <row r="24" ht="72" spans="1:14">
      <c r="A24" s="21" t="s">
        <v>79</v>
      </c>
      <c r="B24" s="17" t="s">
        <v>69</v>
      </c>
      <c r="C24" s="17" t="s">
        <v>80</v>
      </c>
      <c r="D24" s="16" t="s">
        <v>71</v>
      </c>
      <c r="E24" s="16" t="s">
        <v>72</v>
      </c>
      <c r="F24" s="17" t="s">
        <v>24</v>
      </c>
      <c r="G24" s="8">
        <v>350</v>
      </c>
      <c r="H24" s="9"/>
      <c r="I24" s="9"/>
      <c r="J24" s="8">
        <f t="shared" si="3"/>
        <v>0</v>
      </c>
      <c r="K24" s="8">
        <f t="shared" si="4"/>
        <v>0</v>
      </c>
      <c r="L24" s="26">
        <v>259.337400120285</v>
      </c>
      <c r="M24" s="26">
        <f t="shared" si="2"/>
        <v>-259.337400120285</v>
      </c>
      <c r="N24" s="27" t="s">
        <v>37</v>
      </c>
    </row>
    <row r="25" ht="72" spans="1:14">
      <c r="A25" s="21" t="s">
        <v>81</v>
      </c>
      <c r="B25" s="17" t="s">
        <v>69</v>
      </c>
      <c r="C25" s="17" t="s">
        <v>80</v>
      </c>
      <c r="D25" s="16" t="s">
        <v>71</v>
      </c>
      <c r="E25" s="16" t="s">
        <v>72</v>
      </c>
      <c r="F25" s="17" t="s">
        <v>24</v>
      </c>
      <c r="G25" s="8">
        <v>4292</v>
      </c>
      <c r="H25" s="9"/>
      <c r="I25" s="9"/>
      <c r="J25" s="8">
        <f t="shared" si="3"/>
        <v>0</v>
      </c>
      <c r="K25" s="8">
        <f t="shared" si="4"/>
        <v>0</v>
      </c>
      <c r="L25" s="26">
        <v>259.337400120285</v>
      </c>
      <c r="M25" s="26">
        <f t="shared" si="2"/>
        <v>-259.337400120285</v>
      </c>
      <c r="N25" s="27" t="s">
        <v>37</v>
      </c>
    </row>
    <row r="26" ht="72" spans="1:14">
      <c r="A26" s="21" t="s">
        <v>82</v>
      </c>
      <c r="B26" s="17" t="s">
        <v>69</v>
      </c>
      <c r="C26" s="17" t="s">
        <v>83</v>
      </c>
      <c r="D26" s="16" t="s">
        <v>71</v>
      </c>
      <c r="E26" s="16" t="s">
        <v>72</v>
      </c>
      <c r="F26" s="17" t="s">
        <v>24</v>
      </c>
      <c r="G26" s="8">
        <v>320</v>
      </c>
      <c r="H26" s="9"/>
      <c r="I26" s="9"/>
      <c r="J26" s="8">
        <f t="shared" si="3"/>
        <v>0</v>
      </c>
      <c r="K26" s="8">
        <f t="shared" si="4"/>
        <v>0</v>
      </c>
      <c r="L26" s="26">
        <v>616.240054987542</v>
      </c>
      <c r="M26" s="26">
        <f t="shared" si="2"/>
        <v>-616.240054987542</v>
      </c>
      <c r="N26" s="27" t="s">
        <v>37</v>
      </c>
    </row>
    <row r="27" ht="72" spans="1:14">
      <c r="A27" s="21" t="s">
        <v>84</v>
      </c>
      <c r="B27" s="17" t="s">
        <v>69</v>
      </c>
      <c r="C27" s="17" t="s">
        <v>85</v>
      </c>
      <c r="D27" s="16" t="s">
        <v>71</v>
      </c>
      <c r="E27" s="16" t="s">
        <v>72</v>
      </c>
      <c r="F27" s="17" t="s">
        <v>24</v>
      </c>
      <c r="G27" s="8">
        <v>3018</v>
      </c>
      <c r="H27" s="9"/>
      <c r="I27" s="9"/>
      <c r="J27" s="8">
        <f t="shared" si="3"/>
        <v>0</v>
      </c>
      <c r="K27" s="8">
        <f t="shared" si="4"/>
        <v>0</v>
      </c>
      <c r="L27" s="26">
        <v>398.240054987542</v>
      </c>
      <c r="M27" s="26">
        <f t="shared" si="2"/>
        <v>-398.240054987542</v>
      </c>
      <c r="N27" s="27" t="s">
        <v>37</v>
      </c>
    </row>
    <row r="28" ht="72" spans="1:14">
      <c r="A28" s="21" t="s">
        <v>86</v>
      </c>
      <c r="B28" s="17" t="s">
        <v>69</v>
      </c>
      <c r="C28" s="22" t="s">
        <v>87</v>
      </c>
      <c r="D28" s="16" t="s">
        <v>71</v>
      </c>
      <c r="E28" s="16" t="s">
        <v>72</v>
      </c>
      <c r="F28" s="17" t="s">
        <v>24</v>
      </c>
      <c r="G28" s="8">
        <v>1644</v>
      </c>
      <c r="H28" s="9"/>
      <c r="I28" s="9"/>
      <c r="J28" s="8">
        <f t="shared" si="3"/>
        <v>0</v>
      </c>
      <c r="K28" s="8">
        <f t="shared" si="4"/>
        <v>0</v>
      </c>
      <c r="L28" s="26">
        <v>323.001116934445</v>
      </c>
      <c r="M28" s="26">
        <f t="shared" si="2"/>
        <v>-323.001116934445</v>
      </c>
      <c r="N28" s="27" t="s">
        <v>37</v>
      </c>
    </row>
    <row r="29" ht="72" spans="1:14">
      <c r="A29" s="21" t="s">
        <v>88</v>
      </c>
      <c r="B29" s="17" t="s">
        <v>69</v>
      </c>
      <c r="C29" s="22" t="s">
        <v>87</v>
      </c>
      <c r="D29" s="16" t="s">
        <v>71</v>
      </c>
      <c r="E29" s="16" t="s">
        <v>72</v>
      </c>
      <c r="F29" s="17" t="s">
        <v>24</v>
      </c>
      <c r="G29" s="8">
        <v>5006</v>
      </c>
      <c r="H29" s="9"/>
      <c r="I29" s="9"/>
      <c r="J29" s="8">
        <f t="shared" si="3"/>
        <v>0</v>
      </c>
      <c r="K29" s="8">
        <f t="shared" si="4"/>
        <v>0</v>
      </c>
      <c r="L29" s="26">
        <v>323.001116934445</v>
      </c>
      <c r="M29" s="26">
        <f t="shared" si="2"/>
        <v>-323.001116934445</v>
      </c>
      <c r="N29" s="27" t="s">
        <v>37</v>
      </c>
    </row>
    <row r="30" ht="72" spans="1:14">
      <c r="A30" s="21" t="s">
        <v>89</v>
      </c>
      <c r="B30" s="17" t="s">
        <v>90</v>
      </c>
      <c r="C30" s="17" t="s">
        <v>91</v>
      </c>
      <c r="D30" s="16" t="s">
        <v>71</v>
      </c>
      <c r="E30" s="16" t="s">
        <v>72</v>
      </c>
      <c r="F30" s="17" t="s">
        <v>24</v>
      </c>
      <c r="G30" s="8">
        <v>836</v>
      </c>
      <c r="H30" s="9"/>
      <c r="I30" s="9"/>
      <c r="J30" s="8">
        <f t="shared" si="3"/>
        <v>0</v>
      </c>
      <c r="K30" s="8">
        <f t="shared" si="4"/>
        <v>0</v>
      </c>
      <c r="L30" s="26">
        <v>211.10731162471</v>
      </c>
      <c r="M30" s="26">
        <f t="shared" si="2"/>
        <v>-211.10731162471</v>
      </c>
      <c r="N30" s="27" t="s">
        <v>37</v>
      </c>
    </row>
    <row r="31" ht="72" spans="1:14">
      <c r="A31" s="21" t="s">
        <v>92</v>
      </c>
      <c r="B31" s="17" t="s">
        <v>93</v>
      </c>
      <c r="C31" s="17" t="s">
        <v>94</v>
      </c>
      <c r="D31" s="16" t="s">
        <v>71</v>
      </c>
      <c r="E31" s="16" t="s">
        <v>72</v>
      </c>
      <c r="F31" s="17" t="s">
        <v>24</v>
      </c>
      <c r="G31" s="8">
        <v>6</v>
      </c>
      <c r="H31" s="9"/>
      <c r="I31" s="9"/>
      <c r="J31" s="8">
        <f t="shared" si="3"/>
        <v>0</v>
      </c>
      <c r="K31" s="8">
        <f t="shared" si="4"/>
        <v>0</v>
      </c>
      <c r="L31" s="26">
        <v>936.31927141507</v>
      </c>
      <c r="M31" s="26">
        <f t="shared" si="2"/>
        <v>-936.31927141507</v>
      </c>
      <c r="N31" s="27" t="s">
        <v>37</v>
      </c>
    </row>
    <row r="32" ht="72" spans="1:14">
      <c r="A32" s="21" t="s">
        <v>95</v>
      </c>
      <c r="B32" s="17" t="s">
        <v>93</v>
      </c>
      <c r="C32" s="17" t="s">
        <v>96</v>
      </c>
      <c r="D32" s="16" t="s">
        <v>71</v>
      </c>
      <c r="E32" s="16" t="s">
        <v>72</v>
      </c>
      <c r="F32" s="17" t="s">
        <v>24</v>
      </c>
      <c r="G32" s="8">
        <v>20</v>
      </c>
      <c r="H32" s="9"/>
      <c r="I32" s="9"/>
      <c r="J32" s="8">
        <f t="shared" si="3"/>
        <v>0</v>
      </c>
      <c r="K32" s="8">
        <f t="shared" si="4"/>
        <v>0</v>
      </c>
      <c r="L32" s="26">
        <v>998.053784689406</v>
      </c>
      <c r="M32" s="26">
        <f t="shared" si="2"/>
        <v>-998.053784689406</v>
      </c>
      <c r="N32" s="27" t="s">
        <v>37</v>
      </c>
    </row>
    <row r="33" ht="72" spans="1:14">
      <c r="A33" s="21" t="s">
        <v>97</v>
      </c>
      <c r="B33" s="17" t="s">
        <v>93</v>
      </c>
      <c r="C33" s="17" t="s">
        <v>74</v>
      </c>
      <c r="D33" s="16" t="s">
        <v>71</v>
      </c>
      <c r="E33" s="16" t="s">
        <v>72</v>
      </c>
      <c r="F33" s="17" t="s">
        <v>24</v>
      </c>
      <c r="G33" s="8">
        <v>335</v>
      </c>
      <c r="H33" s="9"/>
      <c r="I33" s="9"/>
      <c r="J33" s="8">
        <f t="shared" si="3"/>
        <v>0</v>
      </c>
      <c r="K33" s="8">
        <f t="shared" si="4"/>
        <v>0</v>
      </c>
      <c r="L33" s="26">
        <v>1492.89449265401</v>
      </c>
      <c r="M33" s="26">
        <f t="shared" si="2"/>
        <v>-1492.89449265401</v>
      </c>
      <c r="N33" s="27" t="s">
        <v>37</v>
      </c>
    </row>
    <row r="34" ht="60" spans="1:14">
      <c r="A34" s="21" t="s">
        <v>98</v>
      </c>
      <c r="B34" s="18" t="s">
        <v>99</v>
      </c>
      <c r="C34" s="18" t="s">
        <v>100</v>
      </c>
      <c r="D34" s="16" t="s">
        <v>101</v>
      </c>
      <c r="E34" s="16" t="s">
        <v>102</v>
      </c>
      <c r="F34" s="17" t="s">
        <v>103</v>
      </c>
      <c r="G34" s="8">
        <v>6</v>
      </c>
      <c r="H34" s="9"/>
      <c r="I34" s="9"/>
      <c r="J34" s="8">
        <f t="shared" si="3"/>
        <v>0</v>
      </c>
      <c r="K34" s="8">
        <f t="shared" si="4"/>
        <v>0</v>
      </c>
      <c r="L34" s="26">
        <v>529.126213592233</v>
      </c>
      <c r="M34" s="26">
        <f t="shared" si="2"/>
        <v>-529.126213592233</v>
      </c>
      <c r="N34" s="27" t="s">
        <v>104</v>
      </c>
    </row>
    <row r="35" ht="60" spans="1:14">
      <c r="A35" s="21" t="s">
        <v>105</v>
      </c>
      <c r="B35" s="17" t="s">
        <v>106</v>
      </c>
      <c r="C35" s="18" t="s">
        <v>107</v>
      </c>
      <c r="D35" s="16" t="s">
        <v>101</v>
      </c>
      <c r="E35" s="16" t="s">
        <v>102</v>
      </c>
      <c r="F35" s="17" t="s">
        <v>103</v>
      </c>
      <c r="G35" s="8">
        <v>363</v>
      </c>
      <c r="H35" s="9"/>
      <c r="I35" s="9"/>
      <c r="J35" s="8">
        <f t="shared" si="3"/>
        <v>0</v>
      </c>
      <c r="K35" s="8">
        <f t="shared" si="4"/>
        <v>0</v>
      </c>
      <c r="L35" s="26">
        <v>846.601941747573</v>
      </c>
      <c r="M35" s="26">
        <f t="shared" si="2"/>
        <v>-846.601941747573</v>
      </c>
      <c r="N35" s="27" t="s">
        <v>104</v>
      </c>
    </row>
    <row r="36" ht="120" spans="1:14">
      <c r="A36" s="21" t="s">
        <v>108</v>
      </c>
      <c r="B36" s="18" t="s">
        <v>109</v>
      </c>
      <c r="C36" s="18" t="s">
        <v>110</v>
      </c>
      <c r="D36" s="16" t="s">
        <v>111</v>
      </c>
      <c r="E36" s="16" t="s">
        <v>112</v>
      </c>
      <c r="F36" s="17" t="s">
        <v>113</v>
      </c>
      <c r="G36" s="8">
        <v>6</v>
      </c>
      <c r="H36" s="9"/>
      <c r="I36" s="9"/>
      <c r="J36" s="8">
        <f t="shared" si="3"/>
        <v>0</v>
      </c>
      <c r="K36" s="8">
        <f t="shared" si="4"/>
        <v>0</v>
      </c>
      <c r="L36" s="26">
        <v>456.985145631068</v>
      </c>
      <c r="M36" s="26">
        <f t="shared" si="2"/>
        <v>-456.985145631068</v>
      </c>
      <c r="N36" s="27" t="s">
        <v>37</v>
      </c>
    </row>
    <row r="37" ht="96" spans="1:14">
      <c r="A37" s="21" t="s">
        <v>114</v>
      </c>
      <c r="B37" s="17" t="s">
        <v>115</v>
      </c>
      <c r="C37" s="17" t="s">
        <v>116</v>
      </c>
      <c r="D37" s="16" t="s">
        <v>117</v>
      </c>
      <c r="E37" s="16" t="s">
        <v>118</v>
      </c>
      <c r="F37" s="17" t="s">
        <v>119</v>
      </c>
      <c r="G37" s="8">
        <v>266</v>
      </c>
      <c r="H37" s="9"/>
      <c r="I37" s="9"/>
      <c r="J37" s="8">
        <f t="shared" si="3"/>
        <v>0</v>
      </c>
      <c r="K37" s="8">
        <f t="shared" si="4"/>
        <v>0</v>
      </c>
      <c r="L37" s="26">
        <v>1430.29165048544</v>
      </c>
      <c r="M37" s="26">
        <f t="shared" si="2"/>
        <v>-1430.29165048544</v>
      </c>
      <c r="N37" s="27" t="s">
        <v>37</v>
      </c>
    </row>
    <row r="38" ht="48" spans="1:14">
      <c r="A38" s="21" t="s">
        <v>120</v>
      </c>
      <c r="B38" s="17" t="s">
        <v>121</v>
      </c>
      <c r="C38" s="17" t="s">
        <v>122</v>
      </c>
      <c r="D38" s="16" t="s">
        <v>123</v>
      </c>
      <c r="E38" s="16" t="s">
        <v>118</v>
      </c>
      <c r="F38" s="17" t="s">
        <v>119</v>
      </c>
      <c r="G38" s="8">
        <v>95</v>
      </c>
      <c r="H38" s="9"/>
      <c r="I38" s="9"/>
      <c r="J38" s="8">
        <f t="shared" si="3"/>
        <v>0</v>
      </c>
      <c r="K38" s="8">
        <f t="shared" si="4"/>
        <v>0</v>
      </c>
      <c r="L38" s="26">
        <v>1476.38912621359</v>
      </c>
      <c r="M38" s="26">
        <f t="shared" ref="M38:M69" si="5">J38-L38</f>
        <v>-1476.38912621359</v>
      </c>
      <c r="N38" s="27" t="s">
        <v>37</v>
      </c>
    </row>
    <row r="39" ht="60" spans="1:14">
      <c r="A39" s="21" t="s">
        <v>124</v>
      </c>
      <c r="B39" s="18" t="s">
        <v>125</v>
      </c>
      <c r="C39" s="18" t="s">
        <v>126</v>
      </c>
      <c r="D39" s="16" t="s">
        <v>127</v>
      </c>
      <c r="E39" s="16" t="s">
        <v>128</v>
      </c>
      <c r="F39" s="17" t="s">
        <v>43</v>
      </c>
      <c r="G39" s="8">
        <v>12</v>
      </c>
      <c r="H39" s="9"/>
      <c r="I39" s="9"/>
      <c r="J39" s="8">
        <f t="shared" si="3"/>
        <v>0</v>
      </c>
      <c r="K39" s="8">
        <f t="shared" si="4"/>
        <v>0</v>
      </c>
      <c r="L39" s="26">
        <v>5.29126213592233</v>
      </c>
      <c r="M39" s="26">
        <f t="shared" si="5"/>
        <v>-5.29126213592233</v>
      </c>
      <c r="N39" s="27" t="s">
        <v>44</v>
      </c>
    </row>
    <row r="40" ht="84" spans="1:14">
      <c r="A40" s="21" t="s">
        <v>129</v>
      </c>
      <c r="B40" s="18" t="s">
        <v>39</v>
      </c>
      <c r="C40" s="18" t="s">
        <v>130</v>
      </c>
      <c r="D40" s="16" t="s">
        <v>41</v>
      </c>
      <c r="E40" s="16" t="s">
        <v>42</v>
      </c>
      <c r="F40" s="17" t="s">
        <v>43</v>
      </c>
      <c r="G40" s="8">
        <v>462</v>
      </c>
      <c r="H40" s="9"/>
      <c r="I40" s="9"/>
      <c r="J40" s="8">
        <f t="shared" si="3"/>
        <v>0</v>
      </c>
      <c r="K40" s="8">
        <f t="shared" si="4"/>
        <v>0</v>
      </c>
      <c r="L40" s="26">
        <v>3.1747572815534</v>
      </c>
      <c r="M40" s="26">
        <f t="shared" si="5"/>
        <v>-3.1747572815534</v>
      </c>
      <c r="N40" s="27" t="s">
        <v>44</v>
      </c>
    </row>
    <row r="41" ht="84" spans="1:14">
      <c r="A41" s="21" t="s">
        <v>131</v>
      </c>
      <c r="B41" s="18" t="s">
        <v>39</v>
      </c>
      <c r="C41" s="18" t="s">
        <v>132</v>
      </c>
      <c r="D41" s="16" t="s">
        <v>41</v>
      </c>
      <c r="E41" s="16" t="s">
        <v>42</v>
      </c>
      <c r="F41" s="17" t="s">
        <v>43</v>
      </c>
      <c r="G41" s="8">
        <v>216</v>
      </c>
      <c r="H41" s="9"/>
      <c r="I41" s="9"/>
      <c r="J41" s="8">
        <f t="shared" si="3"/>
        <v>0</v>
      </c>
      <c r="K41" s="8">
        <f t="shared" si="4"/>
        <v>0</v>
      </c>
      <c r="L41" s="26">
        <v>2.64563106796116</v>
      </c>
      <c r="M41" s="26">
        <f t="shared" si="5"/>
        <v>-2.64563106796116</v>
      </c>
      <c r="N41" s="27" t="s">
        <v>44</v>
      </c>
    </row>
    <row r="42" ht="84" spans="1:14">
      <c r="A42" s="21" t="s">
        <v>133</v>
      </c>
      <c r="B42" s="18" t="s">
        <v>39</v>
      </c>
      <c r="C42" s="18" t="s">
        <v>134</v>
      </c>
      <c r="D42" s="16" t="s">
        <v>41</v>
      </c>
      <c r="E42" s="16" t="s">
        <v>42</v>
      </c>
      <c r="F42" s="17" t="s">
        <v>43</v>
      </c>
      <c r="G42" s="8">
        <v>1120</v>
      </c>
      <c r="H42" s="9"/>
      <c r="I42" s="9"/>
      <c r="J42" s="8">
        <f t="shared" si="3"/>
        <v>0</v>
      </c>
      <c r="K42" s="8">
        <f t="shared" si="4"/>
        <v>0</v>
      </c>
      <c r="L42" s="26">
        <v>3.1747572815534</v>
      </c>
      <c r="M42" s="26">
        <f t="shared" si="5"/>
        <v>-3.1747572815534</v>
      </c>
      <c r="N42" s="27" t="s">
        <v>44</v>
      </c>
    </row>
    <row r="43" ht="84" spans="1:14">
      <c r="A43" s="21" t="s">
        <v>135</v>
      </c>
      <c r="B43" s="17" t="s">
        <v>39</v>
      </c>
      <c r="C43" s="17" t="s">
        <v>136</v>
      </c>
      <c r="D43" s="16" t="s">
        <v>41</v>
      </c>
      <c r="E43" s="16" t="s">
        <v>42</v>
      </c>
      <c r="F43" s="17" t="s">
        <v>43</v>
      </c>
      <c r="G43" s="8">
        <v>12560</v>
      </c>
      <c r="H43" s="9"/>
      <c r="I43" s="9"/>
      <c r="J43" s="8">
        <f t="shared" si="3"/>
        <v>0</v>
      </c>
      <c r="K43" s="8">
        <f t="shared" si="4"/>
        <v>0</v>
      </c>
      <c r="L43" s="26">
        <v>3.1747572815534</v>
      </c>
      <c r="M43" s="26">
        <f t="shared" si="5"/>
        <v>-3.1747572815534</v>
      </c>
      <c r="N43" s="27" t="s">
        <v>44</v>
      </c>
    </row>
    <row r="44" ht="84" spans="1:14">
      <c r="A44" s="21" t="s">
        <v>137</v>
      </c>
      <c r="B44" s="17" t="s">
        <v>39</v>
      </c>
      <c r="C44" s="17" t="s">
        <v>138</v>
      </c>
      <c r="D44" s="16" t="s">
        <v>41</v>
      </c>
      <c r="E44" s="16" t="s">
        <v>42</v>
      </c>
      <c r="F44" s="17" t="s">
        <v>43</v>
      </c>
      <c r="G44" s="8">
        <v>2101</v>
      </c>
      <c r="H44" s="9"/>
      <c r="I44" s="9"/>
      <c r="J44" s="8">
        <f t="shared" si="3"/>
        <v>0</v>
      </c>
      <c r="K44" s="8">
        <f t="shared" si="4"/>
        <v>0</v>
      </c>
      <c r="L44" s="26">
        <v>3.1747572815534</v>
      </c>
      <c r="M44" s="26">
        <f t="shared" si="5"/>
        <v>-3.1747572815534</v>
      </c>
      <c r="N44" s="27" t="s">
        <v>44</v>
      </c>
    </row>
    <row r="45" ht="84" spans="1:14">
      <c r="A45" s="21" t="s">
        <v>139</v>
      </c>
      <c r="B45" s="18" t="s">
        <v>39</v>
      </c>
      <c r="C45" s="18" t="s">
        <v>140</v>
      </c>
      <c r="D45" s="16" t="s">
        <v>41</v>
      </c>
      <c r="E45" s="16" t="s">
        <v>42</v>
      </c>
      <c r="F45" s="17" t="s">
        <v>43</v>
      </c>
      <c r="G45" s="8">
        <v>266</v>
      </c>
      <c r="H45" s="9"/>
      <c r="I45" s="9"/>
      <c r="J45" s="8">
        <f t="shared" si="3"/>
        <v>0</v>
      </c>
      <c r="K45" s="8">
        <f t="shared" si="4"/>
        <v>0</v>
      </c>
      <c r="L45" s="26">
        <v>3.1747572815534</v>
      </c>
      <c r="M45" s="26">
        <f t="shared" si="5"/>
        <v>-3.1747572815534</v>
      </c>
      <c r="N45" s="27" t="s">
        <v>44</v>
      </c>
    </row>
    <row r="46" ht="84" spans="1:14">
      <c r="A46" s="21" t="s">
        <v>141</v>
      </c>
      <c r="B46" s="17" t="s">
        <v>39</v>
      </c>
      <c r="C46" s="17" t="s">
        <v>142</v>
      </c>
      <c r="D46" s="16" t="s">
        <v>41</v>
      </c>
      <c r="E46" s="16" t="s">
        <v>42</v>
      </c>
      <c r="F46" s="17" t="s">
        <v>43</v>
      </c>
      <c r="G46" s="8">
        <v>9733</v>
      </c>
      <c r="H46" s="9"/>
      <c r="I46" s="9"/>
      <c r="J46" s="8">
        <f t="shared" si="3"/>
        <v>0</v>
      </c>
      <c r="K46" s="8">
        <f t="shared" si="4"/>
        <v>0</v>
      </c>
      <c r="L46" s="26">
        <v>3.1747572815534</v>
      </c>
      <c r="M46" s="26">
        <f t="shared" si="5"/>
        <v>-3.1747572815534</v>
      </c>
      <c r="N46" s="27" t="s">
        <v>44</v>
      </c>
    </row>
    <row r="47" ht="84" spans="1:14">
      <c r="A47" s="21" t="s">
        <v>143</v>
      </c>
      <c r="B47" s="17" t="s">
        <v>39</v>
      </c>
      <c r="C47" s="17" t="s">
        <v>144</v>
      </c>
      <c r="D47" s="16" t="s">
        <v>41</v>
      </c>
      <c r="E47" s="16" t="s">
        <v>42</v>
      </c>
      <c r="F47" s="17" t="s">
        <v>43</v>
      </c>
      <c r="G47" s="8">
        <v>23848</v>
      </c>
      <c r="H47" s="9"/>
      <c r="I47" s="9"/>
      <c r="J47" s="8">
        <f t="shared" si="3"/>
        <v>0</v>
      </c>
      <c r="K47" s="8">
        <f t="shared" si="4"/>
        <v>0</v>
      </c>
      <c r="L47" s="26">
        <v>3.1747572815534</v>
      </c>
      <c r="M47" s="26">
        <f t="shared" si="5"/>
        <v>-3.1747572815534</v>
      </c>
      <c r="N47" s="27" t="s">
        <v>44</v>
      </c>
    </row>
    <row r="48" ht="84" spans="1:14">
      <c r="A48" s="21" t="s">
        <v>145</v>
      </c>
      <c r="B48" s="17" t="s">
        <v>39</v>
      </c>
      <c r="C48" s="17" t="s">
        <v>146</v>
      </c>
      <c r="D48" s="16" t="s">
        <v>41</v>
      </c>
      <c r="E48" s="16" t="s">
        <v>42</v>
      </c>
      <c r="F48" s="17" t="s">
        <v>43</v>
      </c>
      <c r="G48" s="8">
        <v>43983</v>
      </c>
      <c r="H48" s="9"/>
      <c r="I48" s="9"/>
      <c r="J48" s="8">
        <f t="shared" si="3"/>
        <v>0</v>
      </c>
      <c r="K48" s="8">
        <f t="shared" si="4"/>
        <v>0</v>
      </c>
      <c r="L48" s="26">
        <v>3.1747572815534</v>
      </c>
      <c r="M48" s="26">
        <f t="shared" si="5"/>
        <v>-3.1747572815534</v>
      </c>
      <c r="N48" s="27" t="s">
        <v>44</v>
      </c>
    </row>
    <row r="49" ht="84" spans="1:14">
      <c r="A49" s="21" t="s">
        <v>147</v>
      </c>
      <c r="B49" s="17" t="s">
        <v>39</v>
      </c>
      <c r="C49" s="17" t="s">
        <v>148</v>
      </c>
      <c r="D49" s="16" t="s">
        <v>41</v>
      </c>
      <c r="E49" s="16" t="s">
        <v>42</v>
      </c>
      <c r="F49" s="17" t="s">
        <v>43</v>
      </c>
      <c r="G49" s="8">
        <v>15552</v>
      </c>
      <c r="H49" s="9"/>
      <c r="I49" s="9"/>
      <c r="J49" s="8">
        <f t="shared" si="3"/>
        <v>0</v>
      </c>
      <c r="K49" s="8">
        <f t="shared" si="4"/>
        <v>0</v>
      </c>
      <c r="L49" s="26">
        <v>3.1747572815534</v>
      </c>
      <c r="M49" s="26">
        <f t="shared" si="5"/>
        <v>-3.1747572815534</v>
      </c>
      <c r="N49" s="27" t="s">
        <v>44</v>
      </c>
    </row>
    <row r="50" ht="84" spans="1:14">
      <c r="A50" s="21" t="s">
        <v>149</v>
      </c>
      <c r="B50" s="17" t="s">
        <v>39</v>
      </c>
      <c r="C50" s="17" t="s">
        <v>150</v>
      </c>
      <c r="D50" s="16" t="s">
        <v>41</v>
      </c>
      <c r="E50" s="16" t="s">
        <v>42</v>
      </c>
      <c r="F50" s="17" t="s">
        <v>43</v>
      </c>
      <c r="G50" s="8">
        <v>10477</v>
      </c>
      <c r="H50" s="9"/>
      <c r="I50" s="9"/>
      <c r="J50" s="8">
        <f t="shared" si="3"/>
        <v>0</v>
      </c>
      <c r="K50" s="8">
        <f t="shared" si="4"/>
        <v>0</v>
      </c>
      <c r="L50" s="26">
        <v>3.1747572815534</v>
      </c>
      <c r="M50" s="26">
        <f t="shared" si="5"/>
        <v>-3.1747572815534</v>
      </c>
      <c r="N50" s="27" t="s">
        <v>44</v>
      </c>
    </row>
    <row r="51" ht="84" spans="1:14">
      <c r="A51" s="21" t="s">
        <v>151</v>
      </c>
      <c r="B51" s="17" t="s">
        <v>39</v>
      </c>
      <c r="C51" s="17" t="s">
        <v>152</v>
      </c>
      <c r="D51" s="16" t="s">
        <v>41</v>
      </c>
      <c r="E51" s="16" t="s">
        <v>42</v>
      </c>
      <c r="F51" s="17" t="s">
        <v>43</v>
      </c>
      <c r="G51" s="8">
        <v>737</v>
      </c>
      <c r="H51" s="9"/>
      <c r="I51" s="9"/>
      <c r="J51" s="8">
        <f t="shared" si="3"/>
        <v>0</v>
      </c>
      <c r="K51" s="8">
        <f t="shared" si="4"/>
        <v>0</v>
      </c>
      <c r="L51" s="26">
        <v>5.29126213592233</v>
      </c>
      <c r="M51" s="26">
        <f t="shared" si="5"/>
        <v>-5.29126213592233</v>
      </c>
      <c r="N51" s="27" t="s">
        <v>44</v>
      </c>
    </row>
    <row r="52" ht="84" spans="1:14">
      <c r="A52" s="21" t="s">
        <v>153</v>
      </c>
      <c r="B52" s="17" t="s">
        <v>39</v>
      </c>
      <c r="C52" s="17" t="s">
        <v>154</v>
      </c>
      <c r="D52" s="16" t="s">
        <v>41</v>
      </c>
      <c r="E52" s="16" t="s">
        <v>42</v>
      </c>
      <c r="F52" s="17" t="s">
        <v>43</v>
      </c>
      <c r="G52" s="8">
        <v>636</v>
      </c>
      <c r="H52" s="9"/>
      <c r="I52" s="9"/>
      <c r="J52" s="8">
        <f t="shared" si="3"/>
        <v>0</v>
      </c>
      <c r="K52" s="8">
        <f t="shared" si="4"/>
        <v>0</v>
      </c>
      <c r="L52" s="26">
        <v>7.40776699029126</v>
      </c>
      <c r="M52" s="26">
        <f t="shared" si="5"/>
        <v>-7.40776699029126</v>
      </c>
      <c r="N52" s="27" t="s">
        <v>44</v>
      </c>
    </row>
    <row r="53" ht="84" spans="1:14">
      <c r="A53" s="21" t="s">
        <v>155</v>
      </c>
      <c r="B53" s="17" t="s">
        <v>39</v>
      </c>
      <c r="C53" s="17" t="s">
        <v>156</v>
      </c>
      <c r="D53" s="16" t="s">
        <v>41</v>
      </c>
      <c r="E53" s="16" t="s">
        <v>42</v>
      </c>
      <c r="F53" s="17" t="s">
        <v>43</v>
      </c>
      <c r="G53" s="8">
        <v>3400</v>
      </c>
      <c r="H53" s="9"/>
      <c r="I53" s="9"/>
      <c r="J53" s="8">
        <f t="shared" si="3"/>
        <v>0</v>
      </c>
      <c r="K53" s="8">
        <f t="shared" si="4"/>
        <v>0</v>
      </c>
      <c r="L53" s="26">
        <v>7.40776699029126</v>
      </c>
      <c r="M53" s="26">
        <f t="shared" si="5"/>
        <v>-7.40776699029126</v>
      </c>
      <c r="N53" s="27" t="s">
        <v>44</v>
      </c>
    </row>
    <row r="54" ht="84" spans="1:14">
      <c r="A54" s="21" t="s">
        <v>157</v>
      </c>
      <c r="B54" s="17" t="s">
        <v>39</v>
      </c>
      <c r="C54" s="17" t="s">
        <v>158</v>
      </c>
      <c r="D54" s="16" t="s">
        <v>41</v>
      </c>
      <c r="E54" s="16" t="s">
        <v>42</v>
      </c>
      <c r="F54" s="17" t="s">
        <v>43</v>
      </c>
      <c r="G54" s="8">
        <v>1026</v>
      </c>
      <c r="H54" s="9"/>
      <c r="I54" s="9"/>
      <c r="J54" s="8">
        <f t="shared" si="3"/>
        <v>0</v>
      </c>
      <c r="K54" s="8">
        <f t="shared" si="4"/>
        <v>0</v>
      </c>
      <c r="L54" s="26">
        <v>13.7572815533981</v>
      </c>
      <c r="M54" s="26">
        <f t="shared" si="5"/>
        <v>-13.7572815533981</v>
      </c>
      <c r="N54" s="27" t="s">
        <v>44</v>
      </c>
    </row>
    <row r="55" ht="84" spans="1:14">
      <c r="A55" s="21" t="s">
        <v>159</v>
      </c>
      <c r="B55" s="17" t="s">
        <v>39</v>
      </c>
      <c r="C55" s="17" t="s">
        <v>160</v>
      </c>
      <c r="D55" s="16" t="s">
        <v>41</v>
      </c>
      <c r="E55" s="16" t="s">
        <v>42</v>
      </c>
      <c r="F55" s="17" t="s">
        <v>43</v>
      </c>
      <c r="G55" s="8">
        <v>5198</v>
      </c>
      <c r="H55" s="9"/>
      <c r="I55" s="9"/>
      <c r="J55" s="8">
        <f t="shared" si="3"/>
        <v>0</v>
      </c>
      <c r="K55" s="8">
        <f t="shared" si="4"/>
        <v>0</v>
      </c>
      <c r="L55" s="26">
        <v>7.40776699029126</v>
      </c>
      <c r="M55" s="26">
        <f t="shared" si="5"/>
        <v>-7.40776699029126</v>
      </c>
      <c r="N55" s="27" t="s">
        <v>44</v>
      </c>
    </row>
    <row r="56" ht="84" spans="1:14">
      <c r="A56" s="21" t="s">
        <v>161</v>
      </c>
      <c r="B56" s="17" t="s">
        <v>39</v>
      </c>
      <c r="C56" s="17" t="s">
        <v>162</v>
      </c>
      <c r="D56" s="16" t="s">
        <v>41</v>
      </c>
      <c r="E56" s="16" t="s">
        <v>42</v>
      </c>
      <c r="F56" s="17" t="s">
        <v>43</v>
      </c>
      <c r="G56" s="8">
        <v>2172</v>
      </c>
      <c r="H56" s="9"/>
      <c r="I56" s="9"/>
      <c r="J56" s="8">
        <f t="shared" si="3"/>
        <v>0</v>
      </c>
      <c r="K56" s="8">
        <f t="shared" si="4"/>
        <v>0</v>
      </c>
      <c r="L56" s="26">
        <v>15.873786407767</v>
      </c>
      <c r="M56" s="26">
        <f t="shared" si="5"/>
        <v>-15.873786407767</v>
      </c>
      <c r="N56" s="27" t="s">
        <v>44</v>
      </c>
    </row>
    <row r="57" ht="84" spans="1:14">
      <c r="A57" s="21" t="s">
        <v>163</v>
      </c>
      <c r="B57" s="17" t="s">
        <v>39</v>
      </c>
      <c r="C57" s="17" t="s">
        <v>164</v>
      </c>
      <c r="D57" s="16" t="s">
        <v>41</v>
      </c>
      <c r="E57" s="16" t="s">
        <v>42</v>
      </c>
      <c r="F57" s="17" t="s">
        <v>43</v>
      </c>
      <c r="G57" s="8">
        <v>2498</v>
      </c>
      <c r="H57" s="9"/>
      <c r="I57" s="9"/>
      <c r="J57" s="8">
        <f t="shared" si="3"/>
        <v>0</v>
      </c>
      <c r="K57" s="8">
        <f t="shared" si="4"/>
        <v>0</v>
      </c>
      <c r="L57" s="26">
        <v>3.1747572815534</v>
      </c>
      <c r="M57" s="26">
        <f t="shared" si="5"/>
        <v>-3.1747572815534</v>
      </c>
      <c r="N57" s="27" t="s">
        <v>44</v>
      </c>
    </row>
    <row r="58" ht="84" spans="1:14">
      <c r="A58" s="21" t="s">
        <v>165</v>
      </c>
      <c r="B58" s="17" t="s">
        <v>39</v>
      </c>
      <c r="C58" s="17" t="s">
        <v>166</v>
      </c>
      <c r="D58" s="16" t="s">
        <v>41</v>
      </c>
      <c r="E58" s="16" t="s">
        <v>42</v>
      </c>
      <c r="F58" s="17" t="s">
        <v>43</v>
      </c>
      <c r="G58" s="8">
        <v>17196</v>
      </c>
      <c r="H58" s="9"/>
      <c r="I58" s="9"/>
      <c r="J58" s="8">
        <f t="shared" si="3"/>
        <v>0</v>
      </c>
      <c r="K58" s="8">
        <f t="shared" si="4"/>
        <v>0</v>
      </c>
      <c r="L58" s="26">
        <v>3.1747572815534</v>
      </c>
      <c r="M58" s="26">
        <f t="shared" si="5"/>
        <v>-3.1747572815534</v>
      </c>
      <c r="N58" s="27" t="s">
        <v>44</v>
      </c>
    </row>
    <row r="59" ht="84" spans="1:14">
      <c r="A59" s="21" t="s">
        <v>167</v>
      </c>
      <c r="B59" s="17" t="s">
        <v>39</v>
      </c>
      <c r="C59" s="17" t="s">
        <v>168</v>
      </c>
      <c r="D59" s="16" t="s">
        <v>41</v>
      </c>
      <c r="E59" s="16" t="s">
        <v>42</v>
      </c>
      <c r="F59" s="17" t="s">
        <v>43</v>
      </c>
      <c r="G59" s="8">
        <v>17208</v>
      </c>
      <c r="H59" s="9"/>
      <c r="I59" s="9"/>
      <c r="J59" s="8">
        <f t="shared" si="3"/>
        <v>0</v>
      </c>
      <c r="K59" s="8">
        <f t="shared" si="4"/>
        <v>0</v>
      </c>
      <c r="L59" s="26">
        <v>3.1747572815534</v>
      </c>
      <c r="M59" s="26">
        <f t="shared" si="5"/>
        <v>-3.1747572815534</v>
      </c>
      <c r="N59" s="27" t="s">
        <v>44</v>
      </c>
    </row>
    <row r="60" ht="84" spans="1:14">
      <c r="A60" s="21" t="s">
        <v>169</v>
      </c>
      <c r="B60" s="17" t="s">
        <v>39</v>
      </c>
      <c r="C60" s="17" t="s">
        <v>170</v>
      </c>
      <c r="D60" s="16" t="s">
        <v>41</v>
      </c>
      <c r="E60" s="16" t="s">
        <v>42</v>
      </c>
      <c r="F60" s="17" t="s">
        <v>43</v>
      </c>
      <c r="G60" s="8">
        <v>3775</v>
      </c>
      <c r="H60" s="9"/>
      <c r="I60" s="9"/>
      <c r="J60" s="8">
        <f t="shared" si="3"/>
        <v>0</v>
      </c>
      <c r="K60" s="8">
        <f t="shared" si="4"/>
        <v>0</v>
      </c>
      <c r="L60" s="26">
        <v>3.1747572815534</v>
      </c>
      <c r="M60" s="26">
        <f t="shared" si="5"/>
        <v>-3.1747572815534</v>
      </c>
      <c r="N60" s="27" t="s">
        <v>44</v>
      </c>
    </row>
    <row r="61" ht="60" spans="1:14">
      <c r="A61" s="21" t="s">
        <v>171</v>
      </c>
      <c r="B61" s="17" t="s">
        <v>172</v>
      </c>
      <c r="C61" s="17" t="s">
        <v>173</v>
      </c>
      <c r="D61" s="16" t="s">
        <v>174</v>
      </c>
      <c r="E61" s="16" t="s">
        <v>175</v>
      </c>
      <c r="F61" s="17" t="s">
        <v>30</v>
      </c>
      <c r="G61" s="8">
        <v>66</v>
      </c>
      <c r="H61" s="9"/>
      <c r="I61" s="9"/>
      <c r="J61" s="8">
        <f t="shared" si="3"/>
        <v>0</v>
      </c>
      <c r="K61" s="8">
        <f t="shared" si="4"/>
        <v>0</v>
      </c>
      <c r="L61" s="26">
        <v>211.650485436893</v>
      </c>
      <c r="M61" s="26">
        <f t="shared" si="5"/>
        <v>-211.650485436893</v>
      </c>
      <c r="N61" s="27" t="s">
        <v>25</v>
      </c>
    </row>
    <row r="62" ht="60" spans="1:14">
      <c r="A62" s="21" t="s">
        <v>176</v>
      </c>
      <c r="B62" s="17" t="s">
        <v>177</v>
      </c>
      <c r="C62" s="17" t="s">
        <v>173</v>
      </c>
      <c r="D62" s="16" t="s">
        <v>174</v>
      </c>
      <c r="E62" s="16" t="s">
        <v>175</v>
      </c>
      <c r="F62" s="17" t="s">
        <v>30</v>
      </c>
      <c r="G62" s="8">
        <v>148</v>
      </c>
      <c r="H62" s="9"/>
      <c r="I62" s="9"/>
      <c r="J62" s="8">
        <f t="shared" si="3"/>
        <v>0</v>
      </c>
      <c r="K62" s="8">
        <f t="shared" si="4"/>
        <v>0</v>
      </c>
      <c r="L62" s="26">
        <v>211.650485436893</v>
      </c>
      <c r="M62" s="26">
        <f t="shared" si="5"/>
        <v>-211.650485436893</v>
      </c>
      <c r="N62" s="27" t="s">
        <v>25</v>
      </c>
    </row>
    <row r="63" ht="84" spans="1:14">
      <c r="A63" s="21" t="s">
        <v>178</v>
      </c>
      <c r="B63" s="22" t="s">
        <v>179</v>
      </c>
      <c r="C63" s="18" t="s">
        <v>180</v>
      </c>
      <c r="D63" s="16" t="s">
        <v>41</v>
      </c>
      <c r="E63" s="16" t="s">
        <v>42</v>
      </c>
      <c r="F63" s="22" t="s">
        <v>43</v>
      </c>
      <c r="G63" s="8">
        <v>8283</v>
      </c>
      <c r="H63" s="9"/>
      <c r="I63" s="9"/>
      <c r="J63" s="8">
        <f t="shared" si="3"/>
        <v>0</v>
      </c>
      <c r="K63" s="8">
        <f t="shared" si="4"/>
        <v>0</v>
      </c>
      <c r="L63" s="26">
        <v>3.1747572815534</v>
      </c>
      <c r="M63" s="26">
        <f t="shared" si="5"/>
        <v>-3.1747572815534</v>
      </c>
      <c r="N63" s="27" t="s">
        <v>44</v>
      </c>
    </row>
    <row r="64" ht="84" spans="1:14">
      <c r="A64" s="21" t="s">
        <v>181</v>
      </c>
      <c r="B64" s="22" t="s">
        <v>179</v>
      </c>
      <c r="C64" s="18" t="s">
        <v>182</v>
      </c>
      <c r="D64" s="16" t="s">
        <v>41</v>
      </c>
      <c r="E64" s="16" t="s">
        <v>42</v>
      </c>
      <c r="F64" s="22" t="s">
        <v>43</v>
      </c>
      <c r="G64" s="8">
        <v>10844</v>
      </c>
      <c r="H64" s="9"/>
      <c r="I64" s="9"/>
      <c r="J64" s="8">
        <f t="shared" si="3"/>
        <v>0</v>
      </c>
      <c r="K64" s="8">
        <f t="shared" si="4"/>
        <v>0</v>
      </c>
      <c r="L64" s="26">
        <v>3.1747572815534</v>
      </c>
      <c r="M64" s="26">
        <f t="shared" si="5"/>
        <v>-3.1747572815534</v>
      </c>
      <c r="N64" s="27" t="s">
        <v>44</v>
      </c>
    </row>
    <row r="65" ht="84" spans="1:14">
      <c r="A65" s="21" t="s">
        <v>183</v>
      </c>
      <c r="B65" s="22" t="s">
        <v>179</v>
      </c>
      <c r="C65" s="18" t="s">
        <v>184</v>
      </c>
      <c r="D65" s="16" t="s">
        <v>41</v>
      </c>
      <c r="E65" s="16" t="s">
        <v>42</v>
      </c>
      <c r="F65" s="22" t="s">
        <v>43</v>
      </c>
      <c r="G65" s="8">
        <v>20369</v>
      </c>
      <c r="H65" s="9"/>
      <c r="I65" s="9"/>
      <c r="J65" s="8">
        <f t="shared" si="3"/>
        <v>0</v>
      </c>
      <c r="K65" s="8">
        <f t="shared" si="4"/>
        <v>0</v>
      </c>
      <c r="L65" s="26">
        <v>3.1747572815534</v>
      </c>
      <c r="M65" s="26">
        <f t="shared" si="5"/>
        <v>-3.1747572815534</v>
      </c>
      <c r="N65" s="27" t="s">
        <v>44</v>
      </c>
    </row>
    <row r="66" ht="84" spans="1:14">
      <c r="A66" s="21" t="s">
        <v>185</v>
      </c>
      <c r="B66" s="22" t="s">
        <v>179</v>
      </c>
      <c r="C66" s="18" t="s">
        <v>186</v>
      </c>
      <c r="D66" s="16" t="s">
        <v>41</v>
      </c>
      <c r="E66" s="16" t="s">
        <v>42</v>
      </c>
      <c r="F66" s="22" t="s">
        <v>43</v>
      </c>
      <c r="G66" s="8">
        <v>112500</v>
      </c>
      <c r="H66" s="9"/>
      <c r="I66" s="9"/>
      <c r="J66" s="8">
        <f t="shared" si="3"/>
        <v>0</v>
      </c>
      <c r="K66" s="8">
        <f t="shared" si="4"/>
        <v>0</v>
      </c>
      <c r="L66" s="26">
        <v>3.1747572815534</v>
      </c>
      <c r="M66" s="26">
        <f t="shared" si="5"/>
        <v>-3.1747572815534</v>
      </c>
      <c r="N66" s="27" t="s">
        <v>44</v>
      </c>
    </row>
    <row r="67" ht="84" spans="1:14">
      <c r="A67" s="21" t="s">
        <v>187</v>
      </c>
      <c r="B67" s="22" t="s">
        <v>179</v>
      </c>
      <c r="C67" s="18" t="s">
        <v>188</v>
      </c>
      <c r="D67" s="16" t="s">
        <v>41</v>
      </c>
      <c r="E67" s="16" t="s">
        <v>42</v>
      </c>
      <c r="F67" s="22" t="s">
        <v>43</v>
      </c>
      <c r="G67" s="8">
        <v>48394</v>
      </c>
      <c r="H67" s="9"/>
      <c r="I67" s="9"/>
      <c r="J67" s="8">
        <f t="shared" si="3"/>
        <v>0</v>
      </c>
      <c r="K67" s="8">
        <f t="shared" si="4"/>
        <v>0</v>
      </c>
      <c r="L67" s="26">
        <v>3.1747572815534</v>
      </c>
      <c r="M67" s="26">
        <f t="shared" si="5"/>
        <v>-3.1747572815534</v>
      </c>
      <c r="N67" s="27" t="s">
        <v>44</v>
      </c>
    </row>
    <row r="68" ht="84" spans="1:14">
      <c r="A68" s="21" t="s">
        <v>189</v>
      </c>
      <c r="B68" s="18" t="s">
        <v>179</v>
      </c>
      <c r="C68" s="18" t="s">
        <v>190</v>
      </c>
      <c r="D68" s="16" t="s">
        <v>41</v>
      </c>
      <c r="E68" s="16" t="s">
        <v>42</v>
      </c>
      <c r="F68" s="22" t="s">
        <v>43</v>
      </c>
      <c r="G68" s="8">
        <v>45747</v>
      </c>
      <c r="H68" s="9"/>
      <c r="I68" s="9"/>
      <c r="J68" s="8">
        <f t="shared" si="3"/>
        <v>0</v>
      </c>
      <c r="K68" s="8">
        <f t="shared" si="4"/>
        <v>0</v>
      </c>
      <c r="L68" s="26">
        <v>2.64563106796116</v>
      </c>
      <c r="M68" s="26">
        <f t="shared" si="5"/>
        <v>-2.64563106796116</v>
      </c>
      <c r="N68" s="27" t="s">
        <v>44</v>
      </c>
    </row>
    <row r="69" ht="84" spans="1:14">
      <c r="A69" s="21" t="s">
        <v>191</v>
      </c>
      <c r="B69" s="22" t="s">
        <v>179</v>
      </c>
      <c r="C69" s="22" t="s">
        <v>192</v>
      </c>
      <c r="D69" s="16" t="s">
        <v>41</v>
      </c>
      <c r="E69" s="16" t="s">
        <v>42</v>
      </c>
      <c r="F69" s="22" t="s">
        <v>43</v>
      </c>
      <c r="G69" s="8">
        <v>4540</v>
      </c>
      <c r="H69" s="9"/>
      <c r="I69" s="9"/>
      <c r="J69" s="8">
        <f t="shared" si="3"/>
        <v>0</v>
      </c>
      <c r="K69" s="8">
        <f t="shared" si="4"/>
        <v>0</v>
      </c>
      <c r="L69" s="26">
        <v>2.64563106796116</v>
      </c>
      <c r="M69" s="26">
        <f t="shared" si="5"/>
        <v>-2.64563106796116</v>
      </c>
      <c r="N69" s="27" t="s">
        <v>44</v>
      </c>
    </row>
    <row r="70" ht="36" spans="1:14">
      <c r="A70" s="21" t="s">
        <v>193</v>
      </c>
      <c r="B70" s="22" t="s">
        <v>194</v>
      </c>
      <c r="C70" s="22" t="s">
        <v>195</v>
      </c>
      <c r="D70" s="16" t="s">
        <v>196</v>
      </c>
      <c r="E70" s="16" t="s">
        <v>197</v>
      </c>
      <c r="F70" s="22" t="s">
        <v>198</v>
      </c>
      <c r="G70" s="8">
        <v>1536</v>
      </c>
      <c r="H70" s="9"/>
      <c r="I70" s="9"/>
      <c r="J70" s="8">
        <f t="shared" si="3"/>
        <v>0</v>
      </c>
      <c r="K70" s="8">
        <f t="shared" si="4"/>
        <v>0</v>
      </c>
      <c r="L70" s="26">
        <v>10.5825242718447</v>
      </c>
      <c r="M70" s="26">
        <f t="shared" ref="M70:M101" si="6">J70-L70</f>
        <v>-10.5825242718447</v>
      </c>
      <c r="N70" s="27" t="s">
        <v>37</v>
      </c>
    </row>
    <row r="71" ht="36" spans="1:14">
      <c r="A71" s="21" t="s">
        <v>199</v>
      </c>
      <c r="B71" s="22" t="s">
        <v>194</v>
      </c>
      <c r="C71" s="22" t="s">
        <v>200</v>
      </c>
      <c r="D71" s="16" t="s">
        <v>196</v>
      </c>
      <c r="E71" s="16" t="s">
        <v>197</v>
      </c>
      <c r="F71" s="22" t="s">
        <v>198</v>
      </c>
      <c r="G71" s="8">
        <v>68614</v>
      </c>
      <c r="H71" s="9"/>
      <c r="I71" s="9"/>
      <c r="J71" s="8">
        <f t="shared" si="3"/>
        <v>0</v>
      </c>
      <c r="K71" s="8">
        <f t="shared" si="4"/>
        <v>0</v>
      </c>
      <c r="L71" s="26">
        <v>10.5825242718447</v>
      </c>
      <c r="M71" s="26">
        <f t="shared" si="6"/>
        <v>-10.5825242718447</v>
      </c>
      <c r="N71" s="27" t="s">
        <v>37</v>
      </c>
    </row>
    <row r="72" ht="36" spans="1:14">
      <c r="A72" s="21" t="s">
        <v>201</v>
      </c>
      <c r="B72" s="13" t="s">
        <v>194</v>
      </c>
      <c r="C72" s="13" t="s">
        <v>202</v>
      </c>
      <c r="D72" s="16" t="s">
        <v>196</v>
      </c>
      <c r="E72" s="16" t="s">
        <v>197</v>
      </c>
      <c r="F72" s="13" t="s">
        <v>198</v>
      </c>
      <c r="G72" s="8">
        <v>576</v>
      </c>
      <c r="H72" s="9"/>
      <c r="I72" s="9"/>
      <c r="J72" s="8">
        <f t="shared" si="3"/>
        <v>0</v>
      </c>
      <c r="K72" s="8">
        <f t="shared" si="4"/>
        <v>0</v>
      </c>
      <c r="L72" s="26">
        <v>10.5825242718447</v>
      </c>
      <c r="M72" s="26">
        <f t="shared" si="6"/>
        <v>-10.5825242718447</v>
      </c>
      <c r="N72" s="27" t="s">
        <v>37</v>
      </c>
    </row>
    <row r="73" ht="36" spans="1:14">
      <c r="A73" s="21" t="s">
        <v>203</v>
      </c>
      <c r="B73" s="13" t="s">
        <v>194</v>
      </c>
      <c r="C73" s="13" t="s">
        <v>204</v>
      </c>
      <c r="D73" s="16" t="s">
        <v>196</v>
      </c>
      <c r="E73" s="16" t="s">
        <v>197</v>
      </c>
      <c r="F73" s="13" t="s">
        <v>198</v>
      </c>
      <c r="G73" s="8">
        <v>6811</v>
      </c>
      <c r="H73" s="9"/>
      <c r="I73" s="9"/>
      <c r="J73" s="8">
        <f t="shared" si="3"/>
        <v>0</v>
      </c>
      <c r="K73" s="8">
        <f t="shared" si="4"/>
        <v>0</v>
      </c>
      <c r="L73" s="26">
        <v>10.5825242718447</v>
      </c>
      <c r="M73" s="26">
        <f t="shared" si="6"/>
        <v>-10.5825242718447</v>
      </c>
      <c r="N73" s="27" t="s">
        <v>37</v>
      </c>
    </row>
    <row r="74" ht="72" spans="1:14">
      <c r="A74" s="21" t="s">
        <v>205</v>
      </c>
      <c r="B74" s="13" t="s">
        <v>206</v>
      </c>
      <c r="C74" s="13" t="s">
        <v>207</v>
      </c>
      <c r="D74" s="16" t="s">
        <v>208</v>
      </c>
      <c r="E74" s="16" t="s">
        <v>29</v>
      </c>
      <c r="F74" s="28" t="s">
        <v>30</v>
      </c>
      <c r="G74" s="8">
        <v>23</v>
      </c>
      <c r="H74" s="9"/>
      <c r="I74" s="9"/>
      <c r="J74" s="8">
        <f t="shared" si="3"/>
        <v>0</v>
      </c>
      <c r="K74" s="8">
        <f t="shared" si="4"/>
        <v>0</v>
      </c>
      <c r="L74" s="26">
        <v>22301.7146662085</v>
      </c>
      <c r="M74" s="26">
        <f t="shared" si="6"/>
        <v>-22301.7146662085</v>
      </c>
      <c r="N74" s="27" t="s">
        <v>37</v>
      </c>
    </row>
    <row r="75" ht="72" spans="1:14">
      <c r="A75" s="21" t="s">
        <v>209</v>
      </c>
      <c r="B75" s="29" t="s">
        <v>210</v>
      </c>
      <c r="C75" s="30" t="s">
        <v>211</v>
      </c>
      <c r="D75" s="16" t="s">
        <v>208</v>
      </c>
      <c r="E75" s="16" t="s">
        <v>212</v>
      </c>
      <c r="F75" s="8" t="s">
        <v>213</v>
      </c>
      <c r="G75" s="8">
        <v>46</v>
      </c>
      <c r="H75" s="9"/>
      <c r="I75" s="9"/>
      <c r="J75" s="8">
        <f t="shared" si="3"/>
        <v>0</v>
      </c>
      <c r="K75" s="8">
        <f t="shared" si="4"/>
        <v>0</v>
      </c>
      <c r="L75" s="26">
        <v>158.73786407767</v>
      </c>
      <c r="M75" s="26">
        <f t="shared" si="6"/>
        <v>-158.73786407767</v>
      </c>
      <c r="N75" s="27" t="s">
        <v>25</v>
      </c>
    </row>
    <row r="76" ht="84" spans="1:14">
      <c r="A76" s="21" t="s">
        <v>214</v>
      </c>
      <c r="B76" s="13" t="s">
        <v>54</v>
      </c>
      <c r="C76" s="13" t="s">
        <v>215</v>
      </c>
      <c r="D76" s="16" t="s">
        <v>41</v>
      </c>
      <c r="E76" s="16" t="s">
        <v>42</v>
      </c>
      <c r="F76" s="31" t="s">
        <v>43</v>
      </c>
      <c r="G76" s="8">
        <v>192846</v>
      </c>
      <c r="H76" s="9"/>
      <c r="I76" s="9"/>
      <c r="J76" s="8">
        <f t="shared" si="3"/>
        <v>0</v>
      </c>
      <c r="K76" s="8">
        <f t="shared" si="4"/>
        <v>0</v>
      </c>
      <c r="L76" s="26">
        <v>3.1747572815534</v>
      </c>
      <c r="M76" s="26">
        <f t="shared" si="6"/>
        <v>-3.1747572815534</v>
      </c>
      <c r="N76" s="27" t="s">
        <v>44</v>
      </c>
    </row>
    <row r="77" ht="48" spans="1:14">
      <c r="A77" s="21" t="s">
        <v>216</v>
      </c>
      <c r="B77" s="13" t="s">
        <v>217</v>
      </c>
      <c r="C77" s="13" t="s">
        <v>218</v>
      </c>
      <c r="D77" s="16" t="s">
        <v>127</v>
      </c>
      <c r="E77" s="16" t="s">
        <v>219</v>
      </c>
      <c r="F77" s="32" t="s">
        <v>43</v>
      </c>
      <c r="G77" s="8">
        <v>9504</v>
      </c>
      <c r="H77" s="9"/>
      <c r="I77" s="9"/>
      <c r="J77" s="8">
        <f t="shared" si="3"/>
        <v>0</v>
      </c>
      <c r="K77" s="8">
        <f t="shared" si="4"/>
        <v>0</v>
      </c>
      <c r="L77" s="26">
        <v>15.873786407767</v>
      </c>
      <c r="M77" s="26">
        <f t="shared" si="6"/>
        <v>-15.873786407767</v>
      </c>
      <c r="N77" s="27" t="s">
        <v>37</v>
      </c>
    </row>
    <row r="78" ht="48" spans="1:14">
      <c r="A78" s="21" t="s">
        <v>220</v>
      </c>
      <c r="B78" s="13" t="s">
        <v>217</v>
      </c>
      <c r="C78" s="13" t="s">
        <v>221</v>
      </c>
      <c r="D78" s="16" t="s">
        <v>127</v>
      </c>
      <c r="E78" s="16" t="s">
        <v>219</v>
      </c>
      <c r="F78" s="32" t="s">
        <v>43</v>
      </c>
      <c r="G78" s="8">
        <v>40780</v>
      </c>
      <c r="H78" s="9"/>
      <c r="I78" s="9"/>
      <c r="J78" s="8">
        <f t="shared" si="3"/>
        <v>0</v>
      </c>
      <c r="K78" s="8">
        <f t="shared" si="4"/>
        <v>0</v>
      </c>
      <c r="L78" s="26">
        <v>21.1650485436893</v>
      </c>
      <c r="M78" s="26">
        <f t="shared" si="6"/>
        <v>-21.1650485436893</v>
      </c>
      <c r="N78" s="27" t="s">
        <v>37</v>
      </c>
    </row>
    <row r="79" ht="72" spans="1:14">
      <c r="A79" s="21" t="s">
        <v>222</v>
      </c>
      <c r="B79" s="13" t="s">
        <v>223</v>
      </c>
      <c r="C79" s="13" t="s">
        <v>224</v>
      </c>
      <c r="D79" s="16" t="s">
        <v>208</v>
      </c>
      <c r="E79" s="16" t="s">
        <v>29</v>
      </c>
      <c r="F79" s="32" t="s">
        <v>30</v>
      </c>
      <c r="G79" s="8">
        <v>19</v>
      </c>
      <c r="H79" s="9"/>
      <c r="I79" s="9"/>
      <c r="J79" s="8">
        <f t="shared" si="3"/>
        <v>0</v>
      </c>
      <c r="K79" s="8">
        <f t="shared" si="4"/>
        <v>0</v>
      </c>
      <c r="L79" s="26">
        <v>211.650485436893</v>
      </c>
      <c r="M79" s="26">
        <f t="shared" si="6"/>
        <v>-211.650485436893</v>
      </c>
      <c r="N79" s="27" t="s">
        <v>44</v>
      </c>
    </row>
    <row r="80" ht="72" spans="1:14">
      <c r="A80" s="21" t="s">
        <v>225</v>
      </c>
      <c r="B80" s="13" t="s">
        <v>226</v>
      </c>
      <c r="C80" s="13" t="s">
        <v>224</v>
      </c>
      <c r="D80" s="16" t="s">
        <v>208</v>
      </c>
      <c r="E80" s="16" t="s">
        <v>227</v>
      </c>
      <c r="F80" s="32" t="s">
        <v>113</v>
      </c>
      <c r="G80" s="8">
        <v>133</v>
      </c>
      <c r="H80" s="9"/>
      <c r="I80" s="9"/>
      <c r="J80" s="8">
        <f t="shared" si="3"/>
        <v>0</v>
      </c>
      <c r="K80" s="8">
        <f t="shared" si="4"/>
        <v>0</v>
      </c>
      <c r="L80" s="26">
        <v>11.6831067961165</v>
      </c>
      <c r="M80" s="26">
        <f t="shared" si="6"/>
        <v>-11.6831067961165</v>
      </c>
      <c r="N80" s="27" t="s">
        <v>44</v>
      </c>
    </row>
    <row r="81" s="1" customFormat="1" ht="72" spans="1:14">
      <c r="A81" s="21" t="s">
        <v>228</v>
      </c>
      <c r="B81" s="13" t="s">
        <v>229</v>
      </c>
      <c r="C81" s="13" t="s">
        <v>230</v>
      </c>
      <c r="D81" s="16" t="s">
        <v>208</v>
      </c>
      <c r="E81" s="16" t="s">
        <v>227</v>
      </c>
      <c r="F81" s="32" t="s">
        <v>113</v>
      </c>
      <c r="G81" s="8">
        <v>116</v>
      </c>
      <c r="H81" s="9"/>
      <c r="I81" s="9"/>
      <c r="J81" s="8">
        <f t="shared" si="3"/>
        <v>0</v>
      </c>
      <c r="K81" s="8">
        <f t="shared" si="4"/>
        <v>0</v>
      </c>
      <c r="L81" s="26">
        <v>130.757669902913</v>
      </c>
      <c r="M81" s="26">
        <f t="shared" si="6"/>
        <v>-130.757669902913</v>
      </c>
      <c r="N81" s="27" t="s">
        <v>37</v>
      </c>
    </row>
    <row r="82" s="1" customFormat="1" ht="84" spans="1:14">
      <c r="A82" s="21" t="s">
        <v>231</v>
      </c>
      <c r="B82" s="13" t="s">
        <v>232</v>
      </c>
      <c r="C82" s="13" t="s">
        <v>233</v>
      </c>
      <c r="D82" s="16" t="s">
        <v>41</v>
      </c>
      <c r="E82" s="16" t="s">
        <v>42</v>
      </c>
      <c r="F82" s="32" t="s">
        <v>43</v>
      </c>
      <c r="G82" s="8">
        <v>5026</v>
      </c>
      <c r="H82" s="9"/>
      <c r="I82" s="9"/>
      <c r="J82" s="8">
        <f t="shared" si="3"/>
        <v>0</v>
      </c>
      <c r="K82" s="8">
        <f t="shared" si="4"/>
        <v>0</v>
      </c>
      <c r="L82" s="26">
        <v>3.1747572815534</v>
      </c>
      <c r="M82" s="26">
        <f t="shared" si="6"/>
        <v>-3.1747572815534</v>
      </c>
      <c r="N82" s="27" t="s">
        <v>44</v>
      </c>
    </row>
    <row r="83" s="1" customFormat="1" ht="84" spans="1:14">
      <c r="A83" s="21" t="s">
        <v>234</v>
      </c>
      <c r="B83" s="13" t="s">
        <v>232</v>
      </c>
      <c r="C83" s="13" t="s">
        <v>235</v>
      </c>
      <c r="D83" s="16" t="s">
        <v>41</v>
      </c>
      <c r="E83" s="16" t="s">
        <v>42</v>
      </c>
      <c r="F83" s="13" t="s">
        <v>43</v>
      </c>
      <c r="G83" s="8">
        <v>4560</v>
      </c>
      <c r="H83" s="9"/>
      <c r="I83" s="9"/>
      <c r="J83" s="8">
        <f t="shared" si="3"/>
        <v>0</v>
      </c>
      <c r="K83" s="8">
        <f t="shared" si="4"/>
        <v>0</v>
      </c>
      <c r="L83" s="26">
        <v>2.64563106796116</v>
      </c>
      <c r="M83" s="26">
        <f t="shared" si="6"/>
        <v>-2.64563106796116</v>
      </c>
      <c r="N83" s="27" t="s">
        <v>44</v>
      </c>
    </row>
    <row r="84" s="1" customFormat="1" ht="84" spans="1:14">
      <c r="A84" s="21" t="s">
        <v>236</v>
      </c>
      <c r="B84" s="17" t="s">
        <v>179</v>
      </c>
      <c r="C84" s="17" t="s">
        <v>237</v>
      </c>
      <c r="D84" s="16" t="s">
        <v>41</v>
      </c>
      <c r="E84" s="16" t="s">
        <v>42</v>
      </c>
      <c r="F84" s="17" t="s">
        <v>43</v>
      </c>
      <c r="G84" s="8">
        <v>9500</v>
      </c>
      <c r="H84" s="9"/>
      <c r="I84" s="9"/>
      <c r="J84" s="8">
        <f t="shared" ref="J84:J97" si="7">H84+I84</f>
        <v>0</v>
      </c>
      <c r="K84" s="8">
        <f t="shared" ref="K84:K97" si="8">J84*G84</f>
        <v>0</v>
      </c>
      <c r="L84" s="26">
        <v>3.1747572815534</v>
      </c>
      <c r="M84" s="26">
        <f t="shared" si="6"/>
        <v>-3.1747572815534</v>
      </c>
      <c r="N84" s="27" t="s">
        <v>44</v>
      </c>
    </row>
    <row r="85" s="1" customFormat="1" ht="84" spans="1:14">
      <c r="A85" s="21" t="s">
        <v>238</v>
      </c>
      <c r="B85" s="13" t="s">
        <v>179</v>
      </c>
      <c r="C85" s="13" t="s">
        <v>239</v>
      </c>
      <c r="D85" s="16" t="s">
        <v>41</v>
      </c>
      <c r="E85" s="16" t="s">
        <v>42</v>
      </c>
      <c r="F85" s="13" t="s">
        <v>43</v>
      </c>
      <c r="G85" s="8">
        <v>950</v>
      </c>
      <c r="H85" s="9"/>
      <c r="I85" s="9"/>
      <c r="J85" s="8">
        <f t="shared" si="7"/>
        <v>0</v>
      </c>
      <c r="K85" s="8">
        <f t="shared" si="8"/>
        <v>0</v>
      </c>
      <c r="L85" s="26">
        <v>3.1747572815534</v>
      </c>
      <c r="M85" s="26">
        <f t="shared" si="6"/>
        <v>-3.1747572815534</v>
      </c>
      <c r="N85" s="27" t="s">
        <v>44</v>
      </c>
    </row>
    <row r="86" s="1" customFormat="1" ht="84" spans="1:14">
      <c r="A86" s="21" t="s">
        <v>240</v>
      </c>
      <c r="B86" s="13" t="s">
        <v>54</v>
      </c>
      <c r="C86" s="13" t="s">
        <v>241</v>
      </c>
      <c r="D86" s="16" t="s">
        <v>41</v>
      </c>
      <c r="E86" s="16" t="s">
        <v>42</v>
      </c>
      <c r="F86" s="13" t="s">
        <v>43</v>
      </c>
      <c r="G86" s="8">
        <v>1140</v>
      </c>
      <c r="H86" s="9"/>
      <c r="I86" s="9"/>
      <c r="J86" s="8">
        <f t="shared" si="7"/>
        <v>0</v>
      </c>
      <c r="K86" s="8">
        <f t="shared" si="8"/>
        <v>0</v>
      </c>
      <c r="L86" s="26">
        <v>3.1747572815534</v>
      </c>
      <c r="M86" s="26">
        <f t="shared" si="6"/>
        <v>-3.1747572815534</v>
      </c>
      <c r="N86" s="27" t="s">
        <v>44</v>
      </c>
    </row>
    <row r="87" s="1" customFormat="1" ht="36" spans="1:14">
      <c r="A87" s="21" t="s">
        <v>242</v>
      </c>
      <c r="B87" s="17" t="s">
        <v>194</v>
      </c>
      <c r="C87" s="17" t="s">
        <v>243</v>
      </c>
      <c r="D87" s="16" t="s">
        <v>196</v>
      </c>
      <c r="E87" s="16" t="s">
        <v>197</v>
      </c>
      <c r="F87" s="17" t="s">
        <v>198</v>
      </c>
      <c r="G87" s="8">
        <v>1134</v>
      </c>
      <c r="H87" s="9"/>
      <c r="I87" s="9"/>
      <c r="J87" s="8">
        <f t="shared" si="7"/>
        <v>0</v>
      </c>
      <c r="K87" s="8">
        <f t="shared" si="8"/>
        <v>0</v>
      </c>
      <c r="L87" s="26">
        <v>10.5825242718447</v>
      </c>
      <c r="M87" s="26">
        <f t="shared" si="6"/>
        <v>-10.5825242718447</v>
      </c>
      <c r="N87" s="27" t="s">
        <v>37</v>
      </c>
    </row>
    <row r="88" s="1" customFormat="1" ht="36" spans="1:14">
      <c r="A88" s="21" t="s">
        <v>244</v>
      </c>
      <c r="B88" s="17" t="s">
        <v>194</v>
      </c>
      <c r="C88" s="17" t="s">
        <v>245</v>
      </c>
      <c r="D88" s="16" t="s">
        <v>196</v>
      </c>
      <c r="E88" s="16" t="s">
        <v>197</v>
      </c>
      <c r="F88" s="17" t="s">
        <v>198</v>
      </c>
      <c r="G88" s="8">
        <v>76</v>
      </c>
      <c r="H88" s="9"/>
      <c r="I88" s="9"/>
      <c r="J88" s="8">
        <f t="shared" si="7"/>
        <v>0</v>
      </c>
      <c r="K88" s="8">
        <f t="shared" si="8"/>
        <v>0</v>
      </c>
      <c r="L88" s="26">
        <v>10.5825242718447</v>
      </c>
      <c r="M88" s="26">
        <f t="shared" si="6"/>
        <v>-10.5825242718447</v>
      </c>
      <c r="N88" s="27" t="s">
        <v>37</v>
      </c>
    </row>
    <row r="89" s="1" customFormat="1" ht="60" spans="1:14">
      <c r="A89" s="21" t="s">
        <v>246</v>
      </c>
      <c r="B89" s="17" t="s">
        <v>247</v>
      </c>
      <c r="C89" s="17" t="s">
        <v>248</v>
      </c>
      <c r="D89" s="16" t="s">
        <v>249</v>
      </c>
      <c r="E89" s="16" t="s">
        <v>128</v>
      </c>
      <c r="F89" s="17" t="s">
        <v>43</v>
      </c>
      <c r="G89" s="33">
        <v>4760</v>
      </c>
      <c r="H89" s="9"/>
      <c r="I89" s="40"/>
      <c r="J89" s="8">
        <f t="shared" si="7"/>
        <v>0</v>
      </c>
      <c r="K89" s="8">
        <f t="shared" si="8"/>
        <v>0</v>
      </c>
      <c r="L89" s="26">
        <v>6.3495145631068</v>
      </c>
      <c r="M89" s="26">
        <f t="shared" si="6"/>
        <v>-6.3495145631068</v>
      </c>
      <c r="N89" s="27" t="s">
        <v>44</v>
      </c>
    </row>
    <row r="90" s="1" customFormat="1" ht="60" spans="1:14">
      <c r="A90" s="21" t="s">
        <v>250</v>
      </c>
      <c r="B90" s="17" t="s">
        <v>247</v>
      </c>
      <c r="C90" s="17" t="s">
        <v>251</v>
      </c>
      <c r="D90" s="16" t="s">
        <v>249</v>
      </c>
      <c r="E90" s="16" t="s">
        <v>128</v>
      </c>
      <c r="F90" s="17" t="s">
        <v>43</v>
      </c>
      <c r="G90" s="34">
        <v>9770</v>
      </c>
      <c r="H90" s="9"/>
      <c r="I90" s="41"/>
      <c r="J90" s="8">
        <f t="shared" si="7"/>
        <v>0</v>
      </c>
      <c r="K90" s="8">
        <f t="shared" si="8"/>
        <v>0</v>
      </c>
      <c r="L90" s="26">
        <v>6.3495145631068</v>
      </c>
      <c r="M90" s="26">
        <f t="shared" si="6"/>
        <v>-6.3495145631068</v>
      </c>
      <c r="N90" s="27" t="s">
        <v>44</v>
      </c>
    </row>
    <row r="91" s="1" customFormat="1" ht="60" spans="1:14">
      <c r="A91" s="21" t="s">
        <v>252</v>
      </c>
      <c r="B91" s="18" t="s">
        <v>253</v>
      </c>
      <c r="C91" s="18" t="s">
        <v>254</v>
      </c>
      <c r="D91" s="16" t="s">
        <v>249</v>
      </c>
      <c r="E91" s="16" t="s">
        <v>128</v>
      </c>
      <c r="F91" s="17" t="s">
        <v>43</v>
      </c>
      <c r="G91" s="8">
        <v>132</v>
      </c>
      <c r="H91" s="9"/>
      <c r="I91" s="9"/>
      <c r="J91" s="8">
        <f t="shared" si="7"/>
        <v>0</v>
      </c>
      <c r="K91" s="8">
        <f t="shared" si="8"/>
        <v>0</v>
      </c>
      <c r="L91" s="26">
        <v>10.5825242718447</v>
      </c>
      <c r="M91" s="26">
        <f t="shared" si="6"/>
        <v>-10.5825242718447</v>
      </c>
      <c r="N91" s="27" t="s">
        <v>44</v>
      </c>
    </row>
    <row r="92" s="1" customFormat="1" ht="84" spans="1:14">
      <c r="A92" s="21" t="s">
        <v>255</v>
      </c>
      <c r="B92" s="17" t="s">
        <v>232</v>
      </c>
      <c r="C92" s="17" t="s">
        <v>256</v>
      </c>
      <c r="D92" s="16" t="s">
        <v>41</v>
      </c>
      <c r="E92" s="16" t="s">
        <v>42</v>
      </c>
      <c r="F92" s="17" t="s">
        <v>43</v>
      </c>
      <c r="G92" s="34">
        <v>380</v>
      </c>
      <c r="H92" s="9"/>
      <c r="I92" s="41"/>
      <c r="J92" s="8">
        <f t="shared" si="7"/>
        <v>0</v>
      </c>
      <c r="K92" s="8">
        <f t="shared" si="8"/>
        <v>0</v>
      </c>
      <c r="L92" s="26">
        <v>3.1747572815534</v>
      </c>
      <c r="M92" s="26">
        <f t="shared" si="6"/>
        <v>-3.1747572815534</v>
      </c>
      <c r="N92" s="27" t="s">
        <v>44</v>
      </c>
    </row>
    <row r="93" s="1" customFormat="1" ht="60" spans="1:14">
      <c r="A93" s="21" t="s">
        <v>257</v>
      </c>
      <c r="B93" s="18" t="s">
        <v>258</v>
      </c>
      <c r="C93" s="18" t="s">
        <v>259</v>
      </c>
      <c r="D93" s="16" t="s">
        <v>260</v>
      </c>
      <c r="E93" s="16" t="s">
        <v>261</v>
      </c>
      <c r="F93" s="17" t="s">
        <v>43</v>
      </c>
      <c r="G93" s="8">
        <v>83096</v>
      </c>
      <c r="H93" s="9"/>
      <c r="I93" s="9"/>
      <c r="J93" s="8">
        <f t="shared" si="7"/>
        <v>0</v>
      </c>
      <c r="K93" s="8">
        <f t="shared" si="8"/>
        <v>0</v>
      </c>
      <c r="L93" s="26">
        <v>26.4563106796117</v>
      </c>
      <c r="M93" s="26">
        <f t="shared" si="6"/>
        <v>-26.4563106796117</v>
      </c>
      <c r="N93" s="27" t="s">
        <v>44</v>
      </c>
    </row>
    <row r="94" s="1" customFormat="1" ht="48" spans="1:14">
      <c r="A94" s="21" t="s">
        <v>262</v>
      </c>
      <c r="B94" s="17" t="s">
        <v>263</v>
      </c>
      <c r="C94" s="17" t="s">
        <v>264</v>
      </c>
      <c r="D94" s="16" t="s">
        <v>265</v>
      </c>
      <c r="E94" s="16" t="s">
        <v>266</v>
      </c>
      <c r="F94" s="17" t="s">
        <v>24</v>
      </c>
      <c r="G94" s="8">
        <v>41604</v>
      </c>
      <c r="H94" s="9"/>
      <c r="I94" s="9"/>
      <c r="J94" s="8">
        <f t="shared" si="7"/>
        <v>0</v>
      </c>
      <c r="K94" s="8">
        <f t="shared" si="8"/>
        <v>0</v>
      </c>
      <c r="L94" s="26">
        <v>12.6990291262136</v>
      </c>
      <c r="M94" s="26">
        <f t="shared" si="6"/>
        <v>-12.6990291262136</v>
      </c>
      <c r="N94" s="27" t="s">
        <v>44</v>
      </c>
    </row>
    <row r="95" s="1" customFormat="1" ht="60" spans="1:14">
      <c r="A95" s="21" t="s">
        <v>267</v>
      </c>
      <c r="B95" s="17" t="s">
        <v>268</v>
      </c>
      <c r="C95" s="17" t="s">
        <v>269</v>
      </c>
      <c r="D95" s="16" t="s">
        <v>270</v>
      </c>
      <c r="E95" s="16" t="s">
        <v>271</v>
      </c>
      <c r="F95" s="17" t="s">
        <v>43</v>
      </c>
      <c r="G95" s="8">
        <v>85336</v>
      </c>
      <c r="H95" s="9"/>
      <c r="I95" s="9"/>
      <c r="J95" s="8">
        <f t="shared" si="7"/>
        <v>0</v>
      </c>
      <c r="K95" s="8">
        <f t="shared" si="8"/>
        <v>0</v>
      </c>
      <c r="L95" s="26">
        <v>15.3869902912621</v>
      </c>
      <c r="M95" s="26">
        <f t="shared" si="6"/>
        <v>-15.3869902912621</v>
      </c>
      <c r="N95" s="27" t="s">
        <v>44</v>
      </c>
    </row>
    <row r="96" s="1" customFormat="1" ht="60" spans="1:14">
      <c r="A96" s="21" t="s">
        <v>272</v>
      </c>
      <c r="B96" s="17" t="s">
        <v>273</v>
      </c>
      <c r="C96" s="17" t="s">
        <v>274</v>
      </c>
      <c r="D96" s="16" t="s">
        <v>275</v>
      </c>
      <c r="E96" s="16" t="s">
        <v>276</v>
      </c>
      <c r="F96" s="17" t="s">
        <v>103</v>
      </c>
      <c r="G96" s="8">
        <v>110</v>
      </c>
      <c r="H96" s="9"/>
      <c r="I96" s="9"/>
      <c r="J96" s="8">
        <f t="shared" si="7"/>
        <v>0</v>
      </c>
      <c r="K96" s="8">
        <f t="shared" si="8"/>
        <v>0</v>
      </c>
      <c r="L96" s="26">
        <v>43.0920388349515</v>
      </c>
      <c r="M96" s="26">
        <f t="shared" si="6"/>
        <v>-43.0920388349515</v>
      </c>
      <c r="N96" s="27" t="s">
        <v>44</v>
      </c>
    </row>
    <row r="97" s="1" customFormat="1" ht="36" spans="1:14">
      <c r="A97" s="21" t="s">
        <v>277</v>
      </c>
      <c r="B97" s="17" t="s">
        <v>278</v>
      </c>
      <c r="C97" s="17" t="s">
        <v>279</v>
      </c>
      <c r="D97" s="16" t="s">
        <v>280</v>
      </c>
      <c r="E97" s="16" t="s">
        <v>281</v>
      </c>
      <c r="F97" s="17" t="s">
        <v>24</v>
      </c>
      <c r="G97" s="8">
        <v>22</v>
      </c>
      <c r="H97" s="9"/>
      <c r="I97" s="9"/>
      <c r="J97" s="8">
        <f t="shared" si="7"/>
        <v>0</v>
      </c>
      <c r="K97" s="8">
        <f t="shared" si="8"/>
        <v>0</v>
      </c>
      <c r="L97" s="26">
        <v>1623.8354368932</v>
      </c>
      <c r="M97" s="26">
        <f t="shared" si="6"/>
        <v>-1623.8354368932</v>
      </c>
      <c r="N97" s="27" t="s">
        <v>37</v>
      </c>
    </row>
    <row r="98" s="1" customFormat="1" ht="24" spans="1:14">
      <c r="A98" s="10" t="s">
        <v>282</v>
      </c>
      <c r="B98" s="14" t="s">
        <v>283</v>
      </c>
      <c r="C98" s="13"/>
      <c r="D98" s="16"/>
      <c r="E98" s="16"/>
      <c r="F98" s="13"/>
      <c r="G98" s="8"/>
      <c r="H98" s="9"/>
      <c r="I98" s="9"/>
      <c r="J98" s="8"/>
      <c r="K98" s="8"/>
      <c r="L98" s="26"/>
      <c r="M98" s="26"/>
      <c r="N98" s="27"/>
    </row>
    <row r="99" s="1" customFormat="1" ht="72" spans="1:14">
      <c r="A99" s="15" t="s">
        <v>284</v>
      </c>
      <c r="B99" s="13" t="s">
        <v>285</v>
      </c>
      <c r="C99" s="13" t="s">
        <v>286</v>
      </c>
      <c r="D99" s="16" t="s">
        <v>71</v>
      </c>
      <c r="E99" s="16" t="s">
        <v>72</v>
      </c>
      <c r="F99" s="13" t="s">
        <v>24</v>
      </c>
      <c r="G99" s="8">
        <v>242</v>
      </c>
      <c r="H99" s="9"/>
      <c r="I99" s="9"/>
      <c r="J99" s="8">
        <f>H99+I99</f>
        <v>0</v>
      </c>
      <c r="K99" s="8">
        <f>J99*G99</f>
        <v>0</v>
      </c>
      <c r="L99" s="26">
        <v>1555.59360769826</v>
      </c>
      <c r="M99" s="26">
        <f t="shared" si="6"/>
        <v>-1555.59360769826</v>
      </c>
      <c r="N99" s="27" t="s">
        <v>37</v>
      </c>
    </row>
    <row r="100" s="1" customFormat="1" ht="60" spans="1:14">
      <c r="A100" s="15" t="s">
        <v>287</v>
      </c>
      <c r="B100" s="13" t="s">
        <v>288</v>
      </c>
      <c r="C100" s="13" t="s">
        <v>289</v>
      </c>
      <c r="D100" s="16" t="s">
        <v>101</v>
      </c>
      <c r="E100" s="16" t="s">
        <v>290</v>
      </c>
      <c r="F100" s="13" t="s">
        <v>24</v>
      </c>
      <c r="G100" s="8">
        <v>199</v>
      </c>
      <c r="H100" s="9"/>
      <c r="I100" s="9"/>
      <c r="J100" s="8">
        <f>H100+I100</f>
        <v>0</v>
      </c>
      <c r="K100" s="8">
        <f>J100*G100</f>
        <v>0</v>
      </c>
      <c r="L100" s="26">
        <v>846.601941747573</v>
      </c>
      <c r="M100" s="26">
        <f t="shared" si="6"/>
        <v>-846.601941747573</v>
      </c>
      <c r="N100" s="27" t="s">
        <v>104</v>
      </c>
    </row>
    <row r="101" s="1" customFormat="1" ht="60" spans="1:14">
      <c r="A101" s="15" t="s">
        <v>291</v>
      </c>
      <c r="B101" s="13" t="s">
        <v>292</v>
      </c>
      <c r="C101" s="13" t="s">
        <v>293</v>
      </c>
      <c r="D101" s="16" t="s">
        <v>101</v>
      </c>
      <c r="E101" s="16" t="s">
        <v>290</v>
      </c>
      <c r="F101" s="13" t="s">
        <v>24</v>
      </c>
      <c r="G101" s="8">
        <v>43</v>
      </c>
      <c r="H101" s="9"/>
      <c r="I101" s="9"/>
      <c r="J101" s="8">
        <f>H101+I101</f>
        <v>0</v>
      </c>
      <c r="K101" s="8">
        <f>J101*G101</f>
        <v>0</v>
      </c>
      <c r="L101" s="26">
        <v>846.601941747573</v>
      </c>
      <c r="M101" s="26">
        <f t="shared" si="6"/>
        <v>-846.601941747573</v>
      </c>
      <c r="N101" s="27" t="s">
        <v>104</v>
      </c>
    </row>
    <row r="102" s="1" customFormat="1" ht="120" spans="1:14">
      <c r="A102" s="15" t="s">
        <v>294</v>
      </c>
      <c r="B102" s="13" t="s">
        <v>295</v>
      </c>
      <c r="C102" s="13" t="s">
        <v>296</v>
      </c>
      <c r="D102" s="16" t="s">
        <v>111</v>
      </c>
      <c r="E102" s="16" t="s">
        <v>112</v>
      </c>
      <c r="F102" s="13" t="s">
        <v>113</v>
      </c>
      <c r="G102" s="8">
        <v>199</v>
      </c>
      <c r="H102" s="9"/>
      <c r="I102" s="9"/>
      <c r="J102" s="8">
        <f>H102+I102</f>
        <v>0</v>
      </c>
      <c r="K102" s="8">
        <f>J102*G102</f>
        <v>0</v>
      </c>
      <c r="L102" s="26">
        <v>423.025825242718</v>
      </c>
      <c r="M102" s="26">
        <f t="shared" ref="M102:M133" si="9">J102-L102</f>
        <v>-423.025825242718</v>
      </c>
      <c r="N102" s="27" t="s">
        <v>37</v>
      </c>
    </row>
    <row r="103" s="1" customFormat="1" ht="120" spans="1:14">
      <c r="A103" s="15" t="s">
        <v>297</v>
      </c>
      <c r="B103" s="13" t="s">
        <v>295</v>
      </c>
      <c r="C103" s="13" t="s">
        <v>298</v>
      </c>
      <c r="D103" s="16" t="s">
        <v>111</v>
      </c>
      <c r="E103" s="16" t="s">
        <v>112</v>
      </c>
      <c r="F103" s="13" t="s">
        <v>113</v>
      </c>
      <c r="G103" s="8">
        <v>6</v>
      </c>
      <c r="H103" s="9"/>
      <c r="I103" s="9"/>
      <c r="J103" s="8">
        <f>H103+I103</f>
        <v>0</v>
      </c>
      <c r="K103" s="8">
        <f>J103*G103</f>
        <v>0</v>
      </c>
      <c r="L103" s="26">
        <v>916.097378640777</v>
      </c>
      <c r="M103" s="26">
        <f t="shared" si="9"/>
        <v>-916.097378640777</v>
      </c>
      <c r="N103" s="27" t="s">
        <v>37</v>
      </c>
    </row>
    <row r="104" s="1" customFormat="1" ht="96" spans="1:14">
      <c r="A104" s="15" t="s">
        <v>299</v>
      </c>
      <c r="B104" s="13" t="s">
        <v>300</v>
      </c>
      <c r="C104" s="13" t="s">
        <v>301</v>
      </c>
      <c r="D104" s="16" t="s">
        <v>117</v>
      </c>
      <c r="E104" s="16" t="s">
        <v>118</v>
      </c>
      <c r="F104" s="13" t="s">
        <v>119</v>
      </c>
      <c r="G104" s="8">
        <v>199</v>
      </c>
      <c r="H104" s="9"/>
      <c r="I104" s="9"/>
      <c r="J104" s="8">
        <f>H104+I104</f>
        <v>0</v>
      </c>
      <c r="K104" s="8">
        <f>J104*G104</f>
        <v>0</v>
      </c>
      <c r="L104" s="26">
        <v>1212.96893203884</v>
      </c>
      <c r="M104" s="26">
        <f t="shared" si="9"/>
        <v>-1212.96893203884</v>
      </c>
      <c r="N104" s="27" t="s">
        <v>37</v>
      </c>
    </row>
    <row r="105" s="1" customFormat="1" ht="48" spans="1:14">
      <c r="A105" s="15" t="s">
        <v>302</v>
      </c>
      <c r="B105" s="13" t="s">
        <v>303</v>
      </c>
      <c r="C105" s="13" t="s">
        <v>211</v>
      </c>
      <c r="D105" s="16" t="s">
        <v>265</v>
      </c>
      <c r="E105" s="16" t="s">
        <v>266</v>
      </c>
      <c r="F105" s="13" t="s">
        <v>24</v>
      </c>
      <c r="G105" s="8">
        <v>43</v>
      </c>
      <c r="H105" s="9"/>
      <c r="I105" s="9"/>
      <c r="J105" s="8">
        <f>H105+I105</f>
        <v>0</v>
      </c>
      <c r="K105" s="8">
        <f>J105*G105</f>
        <v>0</v>
      </c>
      <c r="L105" s="26">
        <v>26.4563106796117</v>
      </c>
      <c r="M105" s="26">
        <f t="shared" si="9"/>
        <v>-26.4563106796117</v>
      </c>
      <c r="N105" s="27" t="s">
        <v>44</v>
      </c>
    </row>
    <row r="106" s="1" customFormat="1" ht="60" spans="1:14">
      <c r="A106" s="15" t="s">
        <v>304</v>
      </c>
      <c r="B106" s="13" t="s">
        <v>305</v>
      </c>
      <c r="C106" s="13" t="s">
        <v>306</v>
      </c>
      <c r="D106" s="16" t="s">
        <v>127</v>
      </c>
      <c r="E106" s="16" t="s">
        <v>307</v>
      </c>
      <c r="F106" s="13" t="s">
        <v>308</v>
      </c>
      <c r="G106" s="8">
        <v>32.76</v>
      </c>
      <c r="H106" s="9"/>
      <c r="I106" s="9"/>
      <c r="J106" s="8">
        <f>H106+I106</f>
        <v>0</v>
      </c>
      <c r="K106" s="8">
        <f>J106*G106</f>
        <v>0</v>
      </c>
      <c r="L106" s="26">
        <v>7407.76699029126</v>
      </c>
      <c r="M106" s="26">
        <f t="shared" si="9"/>
        <v>-7407.76699029126</v>
      </c>
      <c r="N106" s="27" t="s">
        <v>44</v>
      </c>
    </row>
    <row r="107" s="1" customFormat="1" ht="84" spans="1:14">
      <c r="A107" s="15" t="s">
        <v>309</v>
      </c>
      <c r="B107" s="13" t="s">
        <v>310</v>
      </c>
      <c r="C107" s="13" t="s">
        <v>311</v>
      </c>
      <c r="D107" s="16" t="s">
        <v>41</v>
      </c>
      <c r="E107" s="16" t="s">
        <v>312</v>
      </c>
      <c r="F107" s="13" t="s">
        <v>308</v>
      </c>
      <c r="G107" s="8">
        <v>81.9</v>
      </c>
      <c r="H107" s="9"/>
      <c r="I107" s="9"/>
      <c r="J107" s="8">
        <f>H107+I107</f>
        <v>0</v>
      </c>
      <c r="K107" s="8">
        <f>J107*G107</f>
        <v>0</v>
      </c>
      <c r="L107" s="26">
        <v>3174.7572815534</v>
      </c>
      <c r="M107" s="26">
        <f t="shared" si="9"/>
        <v>-3174.7572815534</v>
      </c>
      <c r="N107" s="27" t="s">
        <v>44</v>
      </c>
    </row>
    <row r="108" s="1" customFormat="1" ht="60" spans="1:14">
      <c r="A108" s="15" t="s">
        <v>313</v>
      </c>
      <c r="B108" s="13" t="s">
        <v>305</v>
      </c>
      <c r="C108" s="13" t="s">
        <v>314</v>
      </c>
      <c r="D108" s="16" t="s">
        <v>127</v>
      </c>
      <c r="E108" s="16" t="s">
        <v>128</v>
      </c>
      <c r="F108" s="13" t="s">
        <v>43</v>
      </c>
      <c r="G108" s="8">
        <v>242</v>
      </c>
      <c r="H108" s="9"/>
      <c r="I108" s="9"/>
      <c r="J108" s="8">
        <f>H108+I108</f>
        <v>0</v>
      </c>
      <c r="K108" s="8">
        <f>J108*G108</f>
        <v>0</v>
      </c>
      <c r="L108" s="26">
        <v>6.3495145631068</v>
      </c>
      <c r="M108" s="26">
        <f t="shared" si="9"/>
        <v>-6.3495145631068</v>
      </c>
      <c r="N108" s="27" t="s">
        <v>44</v>
      </c>
    </row>
    <row r="109" s="1" customFormat="1" ht="60" spans="1:14">
      <c r="A109" s="15" t="s">
        <v>315</v>
      </c>
      <c r="B109" s="13" t="s">
        <v>316</v>
      </c>
      <c r="C109" s="13" t="s">
        <v>317</v>
      </c>
      <c r="D109" s="16" t="s">
        <v>318</v>
      </c>
      <c r="E109" s="16" t="s">
        <v>319</v>
      </c>
      <c r="F109" s="13" t="s">
        <v>43</v>
      </c>
      <c r="G109" s="8">
        <v>7.8</v>
      </c>
      <c r="H109" s="9"/>
      <c r="I109" s="9"/>
      <c r="J109" s="8">
        <f>H109+I109</f>
        <v>0</v>
      </c>
      <c r="K109" s="8">
        <f>J109*G109</f>
        <v>0</v>
      </c>
      <c r="L109" s="26">
        <v>3.1747572815534</v>
      </c>
      <c r="M109" s="26">
        <f t="shared" si="9"/>
        <v>-3.1747572815534</v>
      </c>
      <c r="N109" s="27" t="s">
        <v>44</v>
      </c>
    </row>
    <row r="110" s="1" customFormat="1" ht="36" spans="1:14">
      <c r="A110" s="15" t="s">
        <v>320</v>
      </c>
      <c r="B110" s="13" t="s">
        <v>321</v>
      </c>
      <c r="C110" s="13" t="s">
        <v>322</v>
      </c>
      <c r="D110" s="16" t="s">
        <v>196</v>
      </c>
      <c r="E110" s="16" t="s">
        <v>197</v>
      </c>
      <c r="F110" s="13" t="s">
        <v>113</v>
      </c>
      <c r="G110" s="8">
        <v>726</v>
      </c>
      <c r="H110" s="9"/>
      <c r="I110" s="9"/>
      <c r="J110" s="8">
        <f>H110+I110</f>
        <v>0</v>
      </c>
      <c r="K110" s="8">
        <f>J110*G110</f>
        <v>0</v>
      </c>
      <c r="L110" s="26">
        <v>12.6990291262136</v>
      </c>
      <c r="M110" s="26">
        <f t="shared" si="9"/>
        <v>-12.6990291262136</v>
      </c>
      <c r="N110" s="27" t="s">
        <v>37</v>
      </c>
    </row>
    <row r="111" s="1" customFormat="1" ht="60" spans="1:14">
      <c r="A111" s="15" t="s">
        <v>323</v>
      </c>
      <c r="B111" s="13" t="s">
        <v>324</v>
      </c>
      <c r="C111" s="13" t="s">
        <v>325</v>
      </c>
      <c r="D111" s="16" t="s">
        <v>326</v>
      </c>
      <c r="E111" s="16" t="s">
        <v>327</v>
      </c>
      <c r="F111" s="13" t="s">
        <v>30</v>
      </c>
      <c r="G111" s="8">
        <v>2</v>
      </c>
      <c r="H111" s="9"/>
      <c r="I111" s="9"/>
      <c r="J111" s="8">
        <f>H111+I111</f>
        <v>0</v>
      </c>
      <c r="K111" s="8">
        <f>J111*G111</f>
        <v>0</v>
      </c>
      <c r="L111" s="26">
        <v>2194.28640776699</v>
      </c>
      <c r="M111" s="26">
        <f t="shared" si="9"/>
        <v>-2194.28640776699</v>
      </c>
      <c r="N111" s="27" t="s">
        <v>25</v>
      </c>
    </row>
    <row r="112" s="1" customFormat="1" ht="96" spans="1:14">
      <c r="A112" s="15" t="s">
        <v>328</v>
      </c>
      <c r="B112" s="13" t="s">
        <v>329</v>
      </c>
      <c r="C112" s="13" t="s">
        <v>211</v>
      </c>
      <c r="D112" s="16" t="s">
        <v>117</v>
      </c>
      <c r="E112" s="16" t="s">
        <v>330</v>
      </c>
      <c r="F112" s="13" t="s">
        <v>119</v>
      </c>
      <c r="G112" s="8">
        <v>2</v>
      </c>
      <c r="H112" s="9"/>
      <c r="I112" s="9"/>
      <c r="J112" s="8">
        <f t="shared" ref="J112:J144" si="10">H112+I112</f>
        <v>0</v>
      </c>
      <c r="K112" s="8">
        <f t="shared" ref="K112:K144" si="11">J112*G112</f>
        <v>0</v>
      </c>
      <c r="L112" s="26">
        <v>11055.5631067961</v>
      </c>
      <c r="M112" s="26">
        <f t="shared" si="9"/>
        <v>-11055.5631067961</v>
      </c>
      <c r="N112" s="27" t="s">
        <v>37</v>
      </c>
    </row>
    <row r="113" s="1" customFormat="1" ht="96" spans="1:14">
      <c r="A113" s="15" t="s">
        <v>331</v>
      </c>
      <c r="B113" s="13" t="s">
        <v>332</v>
      </c>
      <c r="C113" s="13" t="s">
        <v>333</v>
      </c>
      <c r="D113" s="16" t="s">
        <v>334</v>
      </c>
      <c r="E113" s="16" t="s">
        <v>335</v>
      </c>
      <c r="F113" s="13" t="s">
        <v>24</v>
      </c>
      <c r="G113" s="8">
        <v>2</v>
      </c>
      <c r="H113" s="9"/>
      <c r="I113" s="9"/>
      <c r="J113" s="8">
        <f t="shared" si="10"/>
        <v>0</v>
      </c>
      <c r="K113" s="8">
        <f t="shared" si="11"/>
        <v>0</v>
      </c>
      <c r="L113" s="26">
        <v>846.601941747573</v>
      </c>
      <c r="M113" s="26">
        <f t="shared" si="9"/>
        <v>-846.601941747573</v>
      </c>
      <c r="N113" s="27" t="s">
        <v>37</v>
      </c>
    </row>
    <row r="114" s="1" customFormat="1" ht="84" spans="1:14">
      <c r="A114" s="15" t="s">
        <v>336</v>
      </c>
      <c r="B114" s="13" t="s">
        <v>337</v>
      </c>
      <c r="C114" s="13" t="s">
        <v>338</v>
      </c>
      <c r="D114" s="16" t="s">
        <v>41</v>
      </c>
      <c r="E114" s="16" t="s">
        <v>42</v>
      </c>
      <c r="F114" s="13" t="s">
        <v>43</v>
      </c>
      <c r="G114" s="8">
        <v>4840</v>
      </c>
      <c r="H114" s="9"/>
      <c r="I114" s="9"/>
      <c r="J114" s="8">
        <f t="shared" si="10"/>
        <v>0</v>
      </c>
      <c r="K114" s="8">
        <f t="shared" si="11"/>
        <v>0</v>
      </c>
      <c r="L114" s="26">
        <v>2.64563106796116</v>
      </c>
      <c r="M114" s="26">
        <f t="shared" si="9"/>
        <v>-2.64563106796116</v>
      </c>
      <c r="N114" s="27" t="s">
        <v>44</v>
      </c>
    </row>
    <row r="115" s="1" customFormat="1" ht="60" spans="1:14">
      <c r="A115" s="15" t="s">
        <v>339</v>
      </c>
      <c r="B115" s="13" t="s">
        <v>340</v>
      </c>
      <c r="C115" s="13" t="s">
        <v>341</v>
      </c>
      <c r="D115" s="16" t="s">
        <v>249</v>
      </c>
      <c r="E115" s="16" t="s">
        <v>128</v>
      </c>
      <c r="F115" s="13" t="s">
        <v>43</v>
      </c>
      <c r="G115" s="8">
        <v>5800</v>
      </c>
      <c r="H115" s="9"/>
      <c r="I115" s="9"/>
      <c r="J115" s="8">
        <f t="shared" si="10"/>
        <v>0</v>
      </c>
      <c r="K115" s="8">
        <f t="shared" si="11"/>
        <v>0</v>
      </c>
      <c r="L115" s="26">
        <v>12.6990291262136</v>
      </c>
      <c r="M115" s="26">
        <f t="shared" si="9"/>
        <v>-12.6990291262136</v>
      </c>
      <c r="N115" s="27" t="s">
        <v>44</v>
      </c>
    </row>
    <row r="116" s="1" customFormat="1" ht="24" spans="1:14">
      <c r="A116" s="35" t="s">
        <v>342</v>
      </c>
      <c r="B116" s="8" t="s">
        <v>343</v>
      </c>
      <c r="C116" s="8"/>
      <c r="D116" s="16"/>
      <c r="E116" s="16"/>
      <c r="F116" s="8"/>
      <c r="G116" s="8"/>
      <c r="H116" s="9"/>
      <c r="I116" s="9"/>
      <c r="J116" s="8"/>
      <c r="K116" s="8"/>
      <c r="L116" s="26"/>
      <c r="M116" s="26"/>
      <c r="N116" s="27"/>
    </row>
    <row r="117" s="1" customFormat="1" ht="84" spans="1:14">
      <c r="A117" s="36" t="s">
        <v>344</v>
      </c>
      <c r="B117" s="37" t="s">
        <v>345</v>
      </c>
      <c r="C117" s="13" t="s">
        <v>346</v>
      </c>
      <c r="D117" s="16" t="s">
        <v>71</v>
      </c>
      <c r="E117" s="16" t="s">
        <v>72</v>
      </c>
      <c r="F117" s="37" t="s">
        <v>24</v>
      </c>
      <c r="G117" s="37">
        <v>160</v>
      </c>
      <c r="H117" s="9"/>
      <c r="I117" s="9"/>
      <c r="J117" s="8">
        <f t="shared" si="10"/>
        <v>0</v>
      </c>
      <c r="K117" s="8">
        <f t="shared" si="11"/>
        <v>0</v>
      </c>
      <c r="L117" s="26">
        <v>512.063063837099</v>
      </c>
      <c r="M117" s="26">
        <f t="shared" si="9"/>
        <v>-512.063063837099</v>
      </c>
      <c r="N117" s="27" t="s">
        <v>37</v>
      </c>
    </row>
    <row r="118" s="1" customFormat="1" ht="84" spans="1:14">
      <c r="A118" s="36" t="s">
        <v>347</v>
      </c>
      <c r="B118" s="37" t="s">
        <v>345</v>
      </c>
      <c r="C118" s="13" t="s">
        <v>348</v>
      </c>
      <c r="D118" s="16" t="s">
        <v>71</v>
      </c>
      <c r="E118" s="16" t="s">
        <v>72</v>
      </c>
      <c r="F118" s="37" t="s">
        <v>24</v>
      </c>
      <c r="G118" s="37">
        <v>224</v>
      </c>
      <c r="H118" s="9"/>
      <c r="I118" s="9"/>
      <c r="J118" s="8">
        <f t="shared" si="10"/>
        <v>0</v>
      </c>
      <c r="K118" s="8">
        <f t="shared" si="11"/>
        <v>0</v>
      </c>
      <c r="L118" s="26">
        <v>323.001116934444</v>
      </c>
      <c r="M118" s="26">
        <f t="shared" si="9"/>
        <v>-323.001116934444</v>
      </c>
      <c r="N118" s="27" t="s">
        <v>37</v>
      </c>
    </row>
    <row r="119" s="1" customFormat="1" ht="84" spans="1:14">
      <c r="A119" s="36" t="s">
        <v>349</v>
      </c>
      <c r="B119" s="37" t="s">
        <v>345</v>
      </c>
      <c r="C119" s="13" t="s">
        <v>350</v>
      </c>
      <c r="D119" s="16" t="s">
        <v>71</v>
      </c>
      <c r="E119" s="16" t="s">
        <v>72</v>
      </c>
      <c r="F119" s="37" t="s">
        <v>24</v>
      </c>
      <c r="G119" s="37">
        <v>124</v>
      </c>
      <c r="H119" s="9"/>
      <c r="I119" s="9"/>
      <c r="J119" s="8">
        <f t="shared" si="10"/>
        <v>0</v>
      </c>
      <c r="K119" s="8">
        <f t="shared" si="11"/>
        <v>0</v>
      </c>
      <c r="L119" s="26">
        <v>211.10731162471</v>
      </c>
      <c r="M119" s="26">
        <f t="shared" si="9"/>
        <v>-211.10731162471</v>
      </c>
      <c r="N119" s="27" t="s">
        <v>37</v>
      </c>
    </row>
    <row r="120" s="1" customFormat="1" ht="84" spans="1:14">
      <c r="A120" s="36" t="s">
        <v>351</v>
      </c>
      <c r="B120" s="37" t="s">
        <v>345</v>
      </c>
      <c r="C120" s="13" t="s">
        <v>350</v>
      </c>
      <c r="D120" s="16" t="s">
        <v>71</v>
      </c>
      <c r="E120" s="16" t="s">
        <v>72</v>
      </c>
      <c r="F120" s="37" t="s">
        <v>24</v>
      </c>
      <c r="G120" s="37">
        <v>158</v>
      </c>
      <c r="H120" s="9"/>
      <c r="I120" s="9"/>
      <c r="J120" s="8">
        <f t="shared" si="10"/>
        <v>0</v>
      </c>
      <c r="K120" s="8">
        <f t="shared" si="11"/>
        <v>0</v>
      </c>
      <c r="L120" s="26">
        <v>211.10731162471</v>
      </c>
      <c r="M120" s="26">
        <f t="shared" si="9"/>
        <v>-211.10731162471</v>
      </c>
      <c r="N120" s="27" t="s">
        <v>37</v>
      </c>
    </row>
    <row r="121" s="1" customFormat="1" ht="72" spans="1:14">
      <c r="A121" s="36" t="s">
        <v>352</v>
      </c>
      <c r="B121" s="37" t="s">
        <v>353</v>
      </c>
      <c r="C121" s="13" t="s">
        <v>354</v>
      </c>
      <c r="D121" s="16" t="s">
        <v>355</v>
      </c>
      <c r="E121" s="16" t="s">
        <v>356</v>
      </c>
      <c r="F121" s="37" t="s">
        <v>24</v>
      </c>
      <c r="G121" s="37">
        <v>30</v>
      </c>
      <c r="H121" s="38"/>
      <c r="I121" s="9"/>
      <c r="J121" s="8">
        <f t="shared" si="10"/>
        <v>0</v>
      </c>
      <c r="K121" s="8">
        <f t="shared" si="11"/>
        <v>0</v>
      </c>
      <c r="L121" s="26">
        <v>42.3300970873786</v>
      </c>
      <c r="M121" s="26">
        <f t="shared" si="9"/>
        <v>-42.3300970873786</v>
      </c>
      <c r="N121" s="27" t="s">
        <v>44</v>
      </c>
    </row>
    <row r="122" s="1" customFormat="1" ht="72" spans="1:14">
      <c r="A122" s="36" t="s">
        <v>357</v>
      </c>
      <c r="B122" s="17" t="s">
        <v>93</v>
      </c>
      <c r="C122" s="13" t="s">
        <v>358</v>
      </c>
      <c r="D122" s="16" t="s">
        <v>71</v>
      </c>
      <c r="E122" s="16" t="s">
        <v>72</v>
      </c>
      <c r="F122" s="37" t="s">
        <v>24</v>
      </c>
      <c r="G122" s="37">
        <v>24</v>
      </c>
      <c r="H122" s="9"/>
      <c r="I122" s="9"/>
      <c r="J122" s="8">
        <f t="shared" si="10"/>
        <v>0</v>
      </c>
      <c r="K122" s="8">
        <f t="shared" si="11"/>
        <v>0</v>
      </c>
      <c r="L122" s="26">
        <v>998.053784689406</v>
      </c>
      <c r="M122" s="26">
        <f t="shared" si="9"/>
        <v>-998.053784689406</v>
      </c>
      <c r="N122" s="27" t="s">
        <v>37</v>
      </c>
    </row>
    <row r="123" s="1" customFormat="1" ht="60" spans="1:14">
      <c r="A123" s="36" t="s">
        <v>359</v>
      </c>
      <c r="B123" s="37" t="s">
        <v>360</v>
      </c>
      <c r="C123" s="8" t="s">
        <v>361</v>
      </c>
      <c r="D123" s="16" t="s">
        <v>101</v>
      </c>
      <c r="E123" s="16" t="s">
        <v>102</v>
      </c>
      <c r="F123" s="17" t="s">
        <v>103</v>
      </c>
      <c r="G123" s="37">
        <v>24</v>
      </c>
      <c r="H123" s="9"/>
      <c r="I123" s="9"/>
      <c r="J123" s="8">
        <f t="shared" si="10"/>
        <v>0</v>
      </c>
      <c r="K123" s="8">
        <f t="shared" si="11"/>
        <v>0</v>
      </c>
      <c r="L123" s="26">
        <v>529.126213592233</v>
      </c>
      <c r="M123" s="26">
        <f t="shared" si="9"/>
        <v>-529.126213592233</v>
      </c>
      <c r="N123" s="27" t="s">
        <v>104</v>
      </c>
    </row>
    <row r="124" s="1" customFormat="1" ht="96" spans="1:14">
      <c r="A124" s="36" t="s">
        <v>362</v>
      </c>
      <c r="B124" s="37" t="s">
        <v>363</v>
      </c>
      <c r="C124" s="8" t="s">
        <v>364</v>
      </c>
      <c r="D124" s="16" t="s">
        <v>117</v>
      </c>
      <c r="E124" s="16" t="s">
        <v>365</v>
      </c>
      <c r="F124" s="17" t="s">
        <v>119</v>
      </c>
      <c r="G124" s="37">
        <v>24</v>
      </c>
      <c r="H124" s="39"/>
      <c r="I124" s="9"/>
      <c r="J124" s="8">
        <f t="shared" si="10"/>
        <v>0</v>
      </c>
      <c r="K124" s="8">
        <f t="shared" si="11"/>
        <v>0</v>
      </c>
      <c r="L124" s="26">
        <v>1992.68932038835</v>
      </c>
      <c r="M124" s="26">
        <f t="shared" si="9"/>
        <v>-1992.68932038835</v>
      </c>
      <c r="N124" s="27" t="s">
        <v>37</v>
      </c>
    </row>
    <row r="125" s="1" customFormat="1" ht="72" spans="1:14">
      <c r="A125" s="36" t="s">
        <v>366</v>
      </c>
      <c r="B125" s="37" t="s">
        <v>367</v>
      </c>
      <c r="C125" s="8" t="s">
        <v>368</v>
      </c>
      <c r="D125" s="16" t="s">
        <v>208</v>
      </c>
      <c r="E125" s="16" t="s">
        <v>29</v>
      </c>
      <c r="F125" s="17" t="s">
        <v>30</v>
      </c>
      <c r="G125" s="37">
        <v>1</v>
      </c>
      <c r="H125" s="9"/>
      <c r="I125" s="9"/>
      <c r="J125" s="8">
        <f t="shared" si="10"/>
        <v>0</v>
      </c>
      <c r="K125" s="8">
        <f t="shared" si="11"/>
        <v>0</v>
      </c>
      <c r="L125" s="26">
        <v>211.650485436893</v>
      </c>
      <c r="M125" s="26">
        <f t="shared" si="9"/>
        <v>-211.650485436893</v>
      </c>
      <c r="N125" s="27" t="s">
        <v>44</v>
      </c>
    </row>
    <row r="126" s="1" customFormat="1" ht="72" spans="1:14">
      <c r="A126" s="36" t="s">
        <v>369</v>
      </c>
      <c r="B126" s="37" t="s">
        <v>370</v>
      </c>
      <c r="C126" s="8" t="s">
        <v>371</v>
      </c>
      <c r="D126" s="16" t="s">
        <v>208</v>
      </c>
      <c r="E126" s="16" t="s">
        <v>23</v>
      </c>
      <c r="F126" s="17" t="s">
        <v>24</v>
      </c>
      <c r="G126" s="37">
        <v>8</v>
      </c>
      <c r="H126" s="9"/>
      <c r="I126" s="9"/>
      <c r="J126" s="8">
        <f t="shared" si="10"/>
        <v>0</v>
      </c>
      <c r="K126" s="8">
        <f t="shared" si="11"/>
        <v>0</v>
      </c>
      <c r="L126" s="26">
        <v>105.825242718447</v>
      </c>
      <c r="M126" s="26">
        <f t="shared" si="9"/>
        <v>-105.825242718447</v>
      </c>
      <c r="N126" s="27" t="s">
        <v>44</v>
      </c>
    </row>
    <row r="127" s="1" customFormat="1" ht="108" spans="1:14">
      <c r="A127" s="36" t="s">
        <v>372</v>
      </c>
      <c r="B127" s="37" t="s">
        <v>373</v>
      </c>
      <c r="C127" s="8" t="s">
        <v>374</v>
      </c>
      <c r="D127" s="16" t="s">
        <v>375</v>
      </c>
      <c r="E127" s="16" t="s">
        <v>23</v>
      </c>
      <c r="F127" s="17" t="s">
        <v>24</v>
      </c>
      <c r="G127" s="37">
        <v>1</v>
      </c>
      <c r="H127" s="39"/>
      <c r="I127" s="9"/>
      <c r="J127" s="8">
        <f t="shared" si="10"/>
        <v>0</v>
      </c>
      <c r="K127" s="8">
        <f t="shared" si="11"/>
        <v>0</v>
      </c>
      <c r="L127" s="26">
        <v>23123.9768021308</v>
      </c>
      <c r="M127" s="26">
        <f t="shared" si="9"/>
        <v>-23123.9768021308</v>
      </c>
      <c r="N127" s="27" t="s">
        <v>37</v>
      </c>
    </row>
    <row r="128" s="1" customFormat="1" ht="96" spans="1:14">
      <c r="A128" s="36" t="s">
        <v>376</v>
      </c>
      <c r="B128" s="37" t="s">
        <v>377</v>
      </c>
      <c r="C128" s="8" t="s">
        <v>378</v>
      </c>
      <c r="D128" s="16" t="s">
        <v>379</v>
      </c>
      <c r="E128" s="16" t="s">
        <v>42</v>
      </c>
      <c r="F128" s="17" t="s">
        <v>43</v>
      </c>
      <c r="G128" s="37">
        <v>1338</v>
      </c>
      <c r="H128" s="9"/>
      <c r="I128" s="9"/>
      <c r="J128" s="8">
        <f t="shared" si="10"/>
        <v>0</v>
      </c>
      <c r="K128" s="8">
        <f t="shared" si="11"/>
        <v>0</v>
      </c>
      <c r="L128" s="26">
        <v>13.7572815533981</v>
      </c>
      <c r="M128" s="26">
        <f t="shared" si="9"/>
        <v>-13.7572815533981</v>
      </c>
      <c r="N128" s="27" t="s">
        <v>44</v>
      </c>
    </row>
    <row r="129" s="1" customFormat="1" ht="84" spans="1:14">
      <c r="A129" s="36" t="s">
        <v>380</v>
      </c>
      <c r="B129" s="37" t="s">
        <v>377</v>
      </c>
      <c r="C129" s="8" t="s">
        <v>381</v>
      </c>
      <c r="D129" s="16" t="s">
        <v>41</v>
      </c>
      <c r="E129" s="16" t="s">
        <v>42</v>
      </c>
      <c r="F129" s="17" t="s">
        <v>43</v>
      </c>
      <c r="G129" s="37">
        <v>84</v>
      </c>
      <c r="H129" s="9"/>
      <c r="I129" s="9"/>
      <c r="J129" s="8">
        <f t="shared" si="10"/>
        <v>0</v>
      </c>
      <c r="K129" s="8">
        <f t="shared" si="11"/>
        <v>0</v>
      </c>
      <c r="L129" s="26">
        <v>2.64563106796116</v>
      </c>
      <c r="M129" s="26">
        <f t="shared" si="9"/>
        <v>-2.64563106796116</v>
      </c>
      <c r="N129" s="27" t="s">
        <v>44</v>
      </c>
    </row>
    <row r="130" s="1" customFormat="1" ht="84" spans="1:14">
      <c r="A130" s="36" t="s">
        <v>382</v>
      </c>
      <c r="B130" s="37" t="s">
        <v>377</v>
      </c>
      <c r="C130" s="8" t="s">
        <v>383</v>
      </c>
      <c r="D130" s="16" t="s">
        <v>41</v>
      </c>
      <c r="E130" s="16" t="s">
        <v>42</v>
      </c>
      <c r="F130" s="17" t="s">
        <v>43</v>
      </c>
      <c r="G130" s="37">
        <v>1017</v>
      </c>
      <c r="H130" s="9"/>
      <c r="I130" s="9"/>
      <c r="J130" s="8">
        <f t="shared" si="10"/>
        <v>0</v>
      </c>
      <c r="K130" s="8">
        <f t="shared" si="11"/>
        <v>0</v>
      </c>
      <c r="L130" s="26">
        <v>3.1747572815534</v>
      </c>
      <c r="M130" s="26">
        <f t="shared" si="9"/>
        <v>-3.1747572815534</v>
      </c>
      <c r="N130" s="27" t="s">
        <v>44</v>
      </c>
    </row>
    <row r="131" s="1" customFormat="1" ht="84" spans="1:14">
      <c r="A131" s="36" t="s">
        <v>384</v>
      </c>
      <c r="B131" s="37" t="s">
        <v>377</v>
      </c>
      <c r="C131" s="8" t="s">
        <v>385</v>
      </c>
      <c r="D131" s="16" t="s">
        <v>41</v>
      </c>
      <c r="E131" s="16" t="s">
        <v>42</v>
      </c>
      <c r="F131" s="17" t="s">
        <v>43</v>
      </c>
      <c r="G131" s="37">
        <v>924</v>
      </c>
      <c r="H131" s="9"/>
      <c r="I131" s="9"/>
      <c r="J131" s="8">
        <f t="shared" si="10"/>
        <v>0</v>
      </c>
      <c r="K131" s="8">
        <f t="shared" si="11"/>
        <v>0</v>
      </c>
      <c r="L131" s="26">
        <v>3.1747572815534</v>
      </c>
      <c r="M131" s="26">
        <f t="shared" si="9"/>
        <v>-3.1747572815534</v>
      </c>
      <c r="N131" s="27" t="s">
        <v>44</v>
      </c>
    </row>
    <row r="132" s="1" customFormat="1" ht="84" spans="1:14">
      <c r="A132" s="36" t="s">
        <v>386</v>
      </c>
      <c r="B132" s="37" t="s">
        <v>377</v>
      </c>
      <c r="C132" s="8" t="s">
        <v>387</v>
      </c>
      <c r="D132" s="16" t="s">
        <v>41</v>
      </c>
      <c r="E132" s="16" t="s">
        <v>42</v>
      </c>
      <c r="F132" s="17" t="s">
        <v>43</v>
      </c>
      <c r="G132" s="37">
        <v>2852</v>
      </c>
      <c r="H132" s="9"/>
      <c r="I132" s="9"/>
      <c r="J132" s="8">
        <f t="shared" si="10"/>
        <v>0</v>
      </c>
      <c r="K132" s="8">
        <f t="shared" si="11"/>
        <v>0</v>
      </c>
      <c r="L132" s="26">
        <v>3.1747572815534</v>
      </c>
      <c r="M132" s="26">
        <f t="shared" si="9"/>
        <v>-3.1747572815534</v>
      </c>
      <c r="N132" s="27" t="s">
        <v>44</v>
      </c>
    </row>
    <row r="133" s="1" customFormat="1" ht="84" spans="1:14">
      <c r="A133" s="36" t="s">
        <v>388</v>
      </c>
      <c r="B133" s="37" t="s">
        <v>377</v>
      </c>
      <c r="C133" s="8" t="s">
        <v>389</v>
      </c>
      <c r="D133" s="16" t="s">
        <v>41</v>
      </c>
      <c r="E133" s="16" t="s">
        <v>42</v>
      </c>
      <c r="F133" s="17" t="s">
        <v>43</v>
      </c>
      <c r="G133" s="37">
        <v>1812</v>
      </c>
      <c r="H133" s="9"/>
      <c r="I133" s="9"/>
      <c r="J133" s="8">
        <f t="shared" si="10"/>
        <v>0</v>
      </c>
      <c r="K133" s="8">
        <f t="shared" si="11"/>
        <v>0</v>
      </c>
      <c r="L133" s="26">
        <v>3.1747572815534</v>
      </c>
      <c r="M133" s="26">
        <f t="shared" si="9"/>
        <v>-3.1747572815534</v>
      </c>
      <c r="N133" s="27" t="s">
        <v>44</v>
      </c>
    </row>
    <row r="134" s="1" customFormat="1" ht="84" spans="1:14">
      <c r="A134" s="36" t="s">
        <v>390</v>
      </c>
      <c r="B134" s="37" t="s">
        <v>377</v>
      </c>
      <c r="C134" s="8" t="s">
        <v>391</v>
      </c>
      <c r="D134" s="16" t="s">
        <v>41</v>
      </c>
      <c r="E134" s="16" t="s">
        <v>42</v>
      </c>
      <c r="F134" s="17" t="s">
        <v>43</v>
      </c>
      <c r="G134" s="37">
        <v>146</v>
      </c>
      <c r="H134" s="9"/>
      <c r="I134" s="9"/>
      <c r="J134" s="8">
        <f t="shared" si="10"/>
        <v>0</v>
      </c>
      <c r="K134" s="8">
        <f t="shared" si="11"/>
        <v>0</v>
      </c>
      <c r="L134" s="26">
        <v>3.1747572815534</v>
      </c>
      <c r="M134" s="26">
        <f>J134-L134</f>
        <v>-3.1747572815534</v>
      </c>
      <c r="N134" s="27" t="s">
        <v>44</v>
      </c>
    </row>
    <row r="135" s="1" customFormat="1" ht="84" spans="1:14">
      <c r="A135" s="36" t="s">
        <v>392</v>
      </c>
      <c r="B135" s="37" t="s">
        <v>377</v>
      </c>
      <c r="C135" s="8" t="s">
        <v>393</v>
      </c>
      <c r="D135" s="16" t="s">
        <v>41</v>
      </c>
      <c r="E135" s="16" t="s">
        <v>42</v>
      </c>
      <c r="F135" s="17" t="s">
        <v>43</v>
      </c>
      <c r="G135" s="37">
        <v>954</v>
      </c>
      <c r="H135" s="9"/>
      <c r="I135" s="9"/>
      <c r="J135" s="8">
        <f t="shared" si="10"/>
        <v>0</v>
      </c>
      <c r="K135" s="8">
        <f t="shared" si="11"/>
        <v>0</v>
      </c>
      <c r="L135" s="26">
        <v>3.1747572815534</v>
      </c>
      <c r="M135" s="26">
        <f>J135-L135</f>
        <v>-3.1747572815534</v>
      </c>
      <c r="N135" s="27" t="s">
        <v>44</v>
      </c>
    </row>
    <row r="136" s="1" customFormat="1" ht="84" spans="1:14">
      <c r="A136" s="36" t="s">
        <v>394</v>
      </c>
      <c r="B136" s="37" t="s">
        <v>377</v>
      </c>
      <c r="C136" s="8" t="s">
        <v>395</v>
      </c>
      <c r="D136" s="16" t="s">
        <v>41</v>
      </c>
      <c r="E136" s="16" t="s">
        <v>42</v>
      </c>
      <c r="F136" s="17" t="s">
        <v>43</v>
      </c>
      <c r="G136" s="37">
        <v>24</v>
      </c>
      <c r="H136" s="9"/>
      <c r="I136" s="9"/>
      <c r="J136" s="8">
        <f t="shared" si="10"/>
        <v>0</v>
      </c>
      <c r="K136" s="8">
        <f t="shared" si="11"/>
        <v>0</v>
      </c>
      <c r="L136" s="26">
        <v>3.1747572815534</v>
      </c>
      <c r="M136" s="26">
        <f>J136-L136</f>
        <v>-3.1747572815534</v>
      </c>
      <c r="N136" s="27" t="s">
        <v>44</v>
      </c>
    </row>
    <row r="137" s="1" customFormat="1" ht="84" spans="1:14">
      <c r="A137" s="36" t="s">
        <v>396</v>
      </c>
      <c r="B137" s="37" t="s">
        <v>377</v>
      </c>
      <c r="C137" s="8" t="s">
        <v>397</v>
      </c>
      <c r="D137" s="16" t="s">
        <v>41</v>
      </c>
      <c r="E137" s="16" t="s">
        <v>42</v>
      </c>
      <c r="F137" s="17" t="s">
        <v>43</v>
      </c>
      <c r="G137" s="37">
        <v>24</v>
      </c>
      <c r="H137" s="9"/>
      <c r="I137" s="9"/>
      <c r="J137" s="8">
        <f t="shared" si="10"/>
        <v>0</v>
      </c>
      <c r="K137" s="8">
        <f t="shared" si="11"/>
        <v>0</v>
      </c>
      <c r="L137" s="26">
        <v>3.1747572815534</v>
      </c>
      <c r="M137" s="26">
        <f>J137-L137</f>
        <v>-3.1747572815534</v>
      </c>
      <c r="N137" s="27" t="s">
        <v>44</v>
      </c>
    </row>
    <row r="138" s="1" customFormat="1" ht="84" spans="1:14">
      <c r="A138" s="36" t="s">
        <v>398</v>
      </c>
      <c r="B138" s="37" t="s">
        <v>377</v>
      </c>
      <c r="C138" s="8" t="s">
        <v>399</v>
      </c>
      <c r="D138" s="16" t="s">
        <v>41</v>
      </c>
      <c r="E138" s="16" t="s">
        <v>42</v>
      </c>
      <c r="F138" s="17" t="s">
        <v>43</v>
      </c>
      <c r="G138" s="37">
        <v>4040</v>
      </c>
      <c r="H138" s="9"/>
      <c r="I138" s="9"/>
      <c r="J138" s="8">
        <f t="shared" si="10"/>
        <v>0</v>
      </c>
      <c r="K138" s="8">
        <f t="shared" si="11"/>
        <v>0</v>
      </c>
      <c r="L138" s="26">
        <v>2.64563106796116</v>
      </c>
      <c r="M138" s="26">
        <f>J138-L138</f>
        <v>-2.64563106796116</v>
      </c>
      <c r="N138" s="27" t="s">
        <v>44</v>
      </c>
    </row>
    <row r="139" s="1" customFormat="1" ht="60" spans="1:14">
      <c r="A139" s="36" t="s">
        <v>400</v>
      </c>
      <c r="B139" s="37" t="s">
        <v>401</v>
      </c>
      <c r="C139" s="8" t="s">
        <v>402</v>
      </c>
      <c r="D139" s="16" t="s">
        <v>270</v>
      </c>
      <c r="E139" s="16" t="s">
        <v>271</v>
      </c>
      <c r="F139" s="17" t="s">
        <v>43</v>
      </c>
      <c r="G139" s="37">
        <v>3372</v>
      </c>
      <c r="H139" s="9"/>
      <c r="I139" s="9"/>
      <c r="J139" s="8">
        <f t="shared" si="10"/>
        <v>0</v>
      </c>
      <c r="K139" s="8">
        <f t="shared" si="11"/>
        <v>0</v>
      </c>
      <c r="L139" s="26">
        <v>15.3869902912621</v>
      </c>
      <c r="M139" s="26">
        <f>J139-L139</f>
        <v>-15.3869902912621</v>
      </c>
      <c r="N139" s="27" t="s">
        <v>44</v>
      </c>
    </row>
    <row r="140" s="1" customFormat="1" ht="120" spans="1:14">
      <c r="A140" s="36" t="s">
        <v>403</v>
      </c>
      <c r="B140" s="37" t="s">
        <v>404</v>
      </c>
      <c r="C140" s="8" t="s">
        <v>405</v>
      </c>
      <c r="D140" s="16" t="s">
        <v>111</v>
      </c>
      <c r="E140" s="16" t="s">
        <v>112</v>
      </c>
      <c r="F140" s="17" t="s">
        <v>113</v>
      </c>
      <c r="G140" s="37">
        <v>4</v>
      </c>
      <c r="H140" s="39"/>
      <c r="I140" s="9"/>
      <c r="J140" s="8">
        <f t="shared" si="10"/>
        <v>0</v>
      </c>
      <c r="K140" s="8">
        <f t="shared" si="11"/>
        <v>0</v>
      </c>
      <c r="L140" s="26">
        <v>2946.43932038835</v>
      </c>
      <c r="M140" s="26">
        <f>J140-L140</f>
        <v>-2946.43932038835</v>
      </c>
      <c r="N140" s="27" t="s">
        <v>37</v>
      </c>
    </row>
    <row r="141" s="1" customFormat="1" ht="48" spans="1:14">
      <c r="A141" s="36" t="s">
        <v>406</v>
      </c>
      <c r="B141" s="37" t="s">
        <v>407</v>
      </c>
      <c r="C141" s="8" t="s">
        <v>408</v>
      </c>
      <c r="D141" s="16" t="s">
        <v>265</v>
      </c>
      <c r="E141" s="16" t="s">
        <v>266</v>
      </c>
      <c r="F141" s="17" t="s">
        <v>24</v>
      </c>
      <c r="G141" s="37">
        <v>1776</v>
      </c>
      <c r="H141" s="9"/>
      <c r="I141" s="9"/>
      <c r="J141" s="8">
        <f t="shared" si="10"/>
        <v>0</v>
      </c>
      <c r="K141" s="8">
        <f t="shared" si="11"/>
        <v>0</v>
      </c>
      <c r="L141" s="26">
        <v>10.5825242718447</v>
      </c>
      <c r="M141" s="26">
        <f>J141-L141</f>
        <v>-10.5825242718447</v>
      </c>
      <c r="N141" s="27" t="s">
        <v>44</v>
      </c>
    </row>
    <row r="142" s="1" customFormat="1" ht="60" spans="1:14">
      <c r="A142" s="36" t="s">
        <v>409</v>
      </c>
      <c r="B142" s="37" t="s">
        <v>410</v>
      </c>
      <c r="C142" s="8" t="s">
        <v>411</v>
      </c>
      <c r="D142" s="16" t="s">
        <v>412</v>
      </c>
      <c r="E142" s="16" t="s">
        <v>413</v>
      </c>
      <c r="F142" s="17" t="s">
        <v>43</v>
      </c>
      <c r="G142" s="37">
        <v>1432</v>
      </c>
      <c r="H142" s="9"/>
      <c r="I142" s="9"/>
      <c r="J142" s="8">
        <f t="shared" si="10"/>
        <v>0</v>
      </c>
      <c r="K142" s="8">
        <f t="shared" si="11"/>
        <v>0</v>
      </c>
      <c r="L142" s="26">
        <v>26.4563106796117</v>
      </c>
      <c r="M142" s="26">
        <f>J142-L142</f>
        <v>-26.4563106796117</v>
      </c>
      <c r="N142" s="27" t="s">
        <v>44</v>
      </c>
    </row>
    <row r="143" s="1" customFormat="1" ht="60" spans="1:14">
      <c r="A143" s="36" t="s">
        <v>414</v>
      </c>
      <c r="B143" s="37" t="s">
        <v>340</v>
      </c>
      <c r="C143" s="8" t="s">
        <v>415</v>
      </c>
      <c r="D143" s="16" t="s">
        <v>416</v>
      </c>
      <c r="E143" s="16" t="s">
        <v>128</v>
      </c>
      <c r="F143" s="17" t="s">
        <v>417</v>
      </c>
      <c r="G143" s="37">
        <v>40</v>
      </c>
      <c r="H143" s="39"/>
      <c r="I143" s="9"/>
      <c r="J143" s="8">
        <f t="shared" si="10"/>
        <v>0</v>
      </c>
      <c r="K143" s="8">
        <f t="shared" si="11"/>
        <v>0</v>
      </c>
      <c r="L143" s="26">
        <v>233.291747572816</v>
      </c>
      <c r="M143" s="26">
        <f>J143-L143</f>
        <v>-233.291747572816</v>
      </c>
      <c r="N143" s="27" t="s">
        <v>44</v>
      </c>
    </row>
    <row r="144" s="1" customFormat="1" ht="60" spans="1:14">
      <c r="A144" s="36" t="s">
        <v>418</v>
      </c>
      <c r="B144" s="37" t="s">
        <v>419</v>
      </c>
      <c r="C144" s="8" t="s">
        <v>420</v>
      </c>
      <c r="D144" s="16" t="s">
        <v>416</v>
      </c>
      <c r="E144" s="16" t="s">
        <v>128</v>
      </c>
      <c r="F144" s="17" t="s">
        <v>417</v>
      </c>
      <c r="G144" s="37">
        <v>40</v>
      </c>
      <c r="H144" s="39"/>
      <c r="I144" s="9"/>
      <c r="J144" s="8">
        <f t="shared" si="10"/>
        <v>0</v>
      </c>
      <c r="K144" s="8">
        <f t="shared" si="11"/>
        <v>0</v>
      </c>
      <c r="L144" s="26">
        <v>177.998058252427</v>
      </c>
      <c r="M144" s="26">
        <f>J144-L144</f>
        <v>-177.998058252427</v>
      </c>
      <c r="N144" s="27" t="s">
        <v>44</v>
      </c>
    </row>
    <row r="145" s="1" customFormat="1" spans="1:14">
      <c r="A145" s="7"/>
      <c r="B145" s="8"/>
      <c r="C145" s="8"/>
      <c r="D145" s="42"/>
      <c r="E145" s="42"/>
      <c r="F145" s="8"/>
      <c r="G145" s="8"/>
      <c r="H145" s="9"/>
      <c r="I145" s="9"/>
      <c r="J145" s="8"/>
      <c r="K145" s="8"/>
      <c r="L145" s="26"/>
      <c r="M145" s="26"/>
      <c r="N145" s="27"/>
    </row>
    <row r="146" s="1" customFormat="1" ht="24" spans="1:14">
      <c r="A146" s="43" t="s">
        <v>421</v>
      </c>
      <c r="B146" s="44" t="s">
        <v>422</v>
      </c>
      <c r="C146" s="8"/>
      <c r="D146" s="42"/>
      <c r="E146" s="42"/>
      <c r="F146" s="8"/>
      <c r="G146" s="8"/>
      <c r="H146" s="9"/>
      <c r="I146" s="9"/>
      <c r="J146" s="8"/>
      <c r="K146" s="8"/>
      <c r="L146" s="26"/>
      <c r="M146" s="26"/>
      <c r="N146" s="27"/>
    </row>
    <row r="147" s="1" customFormat="1" ht="72" spans="1:14">
      <c r="A147" s="7" t="s">
        <v>423</v>
      </c>
      <c r="B147" s="8" t="s">
        <v>424</v>
      </c>
      <c r="C147" s="8" t="s">
        <v>425</v>
      </c>
      <c r="D147" s="16" t="s">
        <v>71</v>
      </c>
      <c r="E147" s="16" t="s">
        <v>72</v>
      </c>
      <c r="F147" s="17" t="s">
        <v>24</v>
      </c>
      <c r="G147" s="8">
        <v>50</v>
      </c>
      <c r="H147" s="9"/>
      <c r="I147" s="9"/>
      <c r="J147" s="8">
        <f t="shared" ref="J147:J161" si="12">H147+I147</f>
        <v>0</v>
      </c>
      <c r="K147" s="8">
        <f t="shared" ref="K147:K161" si="13">J147*G147</f>
        <v>0</v>
      </c>
      <c r="L147" s="26">
        <v>1245.95643955666</v>
      </c>
      <c r="M147" s="26"/>
      <c r="N147" s="27" t="s">
        <v>37</v>
      </c>
    </row>
    <row r="148" s="1" customFormat="1" ht="72" spans="1:14">
      <c r="A148" s="7" t="s">
        <v>426</v>
      </c>
      <c r="B148" s="8" t="s">
        <v>427</v>
      </c>
      <c r="C148" s="8" t="s">
        <v>286</v>
      </c>
      <c r="D148" s="16" t="s">
        <v>71</v>
      </c>
      <c r="E148" s="16" t="s">
        <v>72</v>
      </c>
      <c r="F148" s="17" t="s">
        <v>24</v>
      </c>
      <c r="G148" s="8">
        <v>10</v>
      </c>
      <c r="H148" s="9"/>
      <c r="I148" s="9"/>
      <c r="J148" s="8">
        <f t="shared" si="12"/>
        <v>0</v>
      </c>
      <c r="K148" s="8">
        <f t="shared" si="13"/>
        <v>0</v>
      </c>
      <c r="L148" s="26">
        <v>1555.59360769826</v>
      </c>
      <c r="M148" s="26"/>
      <c r="N148" s="27" t="s">
        <v>37</v>
      </c>
    </row>
    <row r="149" s="1" customFormat="1" ht="72" spans="1:14">
      <c r="A149" s="7" t="s">
        <v>428</v>
      </c>
      <c r="B149" s="8" t="s">
        <v>429</v>
      </c>
      <c r="C149" s="8" t="s">
        <v>286</v>
      </c>
      <c r="D149" s="16" t="s">
        <v>71</v>
      </c>
      <c r="E149" s="16" t="s">
        <v>430</v>
      </c>
      <c r="F149" s="17" t="s">
        <v>24</v>
      </c>
      <c r="G149" s="8">
        <v>48</v>
      </c>
      <c r="H149" s="9"/>
      <c r="I149" s="9"/>
      <c r="J149" s="8">
        <f t="shared" si="12"/>
        <v>0</v>
      </c>
      <c r="K149" s="8">
        <f t="shared" si="13"/>
        <v>0</v>
      </c>
      <c r="L149" s="26">
        <v>1601.09846206719</v>
      </c>
      <c r="M149" s="26"/>
      <c r="N149" s="27" t="s">
        <v>37</v>
      </c>
    </row>
    <row r="150" s="1" customFormat="1" ht="60" spans="1:14">
      <c r="A150" s="7" t="s">
        <v>431</v>
      </c>
      <c r="B150" s="8" t="s">
        <v>432</v>
      </c>
      <c r="C150" s="8" t="s">
        <v>433</v>
      </c>
      <c r="D150" s="16" t="s">
        <v>101</v>
      </c>
      <c r="E150" s="16" t="s">
        <v>102</v>
      </c>
      <c r="F150" s="8" t="s">
        <v>24</v>
      </c>
      <c r="G150" s="8">
        <v>50</v>
      </c>
      <c r="H150" s="9"/>
      <c r="I150" s="9"/>
      <c r="J150" s="8">
        <f t="shared" si="12"/>
        <v>0</v>
      </c>
      <c r="K150" s="8">
        <f t="shared" si="13"/>
        <v>0</v>
      </c>
      <c r="L150" s="26">
        <v>846.601941747573</v>
      </c>
      <c r="M150" s="26"/>
      <c r="N150" s="27" t="s">
        <v>44</v>
      </c>
    </row>
    <row r="151" s="1" customFormat="1" ht="60" spans="1:14">
      <c r="A151" s="7" t="s">
        <v>434</v>
      </c>
      <c r="B151" s="8" t="s">
        <v>432</v>
      </c>
      <c r="C151" s="8" t="s">
        <v>435</v>
      </c>
      <c r="D151" s="16" t="s">
        <v>101</v>
      </c>
      <c r="E151" s="16" t="s">
        <v>102</v>
      </c>
      <c r="F151" s="8" t="s">
        <v>24</v>
      </c>
      <c r="G151" s="8">
        <v>10</v>
      </c>
      <c r="H151" s="9"/>
      <c r="I151" s="9"/>
      <c r="J151" s="8">
        <f t="shared" si="12"/>
        <v>0</v>
      </c>
      <c r="K151" s="8">
        <f t="shared" si="13"/>
        <v>0</v>
      </c>
      <c r="L151" s="26">
        <v>846.601941747573</v>
      </c>
      <c r="M151" s="26"/>
      <c r="N151" s="27" t="s">
        <v>44</v>
      </c>
    </row>
    <row r="152" s="1" customFormat="1" ht="60" spans="1:14">
      <c r="A152" s="7" t="s">
        <v>436</v>
      </c>
      <c r="B152" s="8" t="s">
        <v>432</v>
      </c>
      <c r="C152" s="8" t="s">
        <v>437</v>
      </c>
      <c r="D152" s="16" t="s">
        <v>101</v>
      </c>
      <c r="E152" s="16" t="s">
        <v>102</v>
      </c>
      <c r="F152" s="8" t="s">
        <v>24</v>
      </c>
      <c r="G152" s="8">
        <v>8</v>
      </c>
      <c r="H152" s="9"/>
      <c r="I152" s="9"/>
      <c r="J152" s="8">
        <f t="shared" si="12"/>
        <v>0</v>
      </c>
      <c r="K152" s="8">
        <f t="shared" si="13"/>
        <v>0</v>
      </c>
      <c r="L152" s="26">
        <v>5035.16504854369</v>
      </c>
      <c r="M152" s="26"/>
      <c r="N152" s="27" t="s">
        <v>44</v>
      </c>
    </row>
    <row r="153" s="1" customFormat="1" ht="96" spans="1:14">
      <c r="A153" s="7" t="s">
        <v>438</v>
      </c>
      <c r="B153" s="8" t="s">
        <v>363</v>
      </c>
      <c r="C153" s="8" t="s">
        <v>433</v>
      </c>
      <c r="D153" s="16" t="s">
        <v>117</v>
      </c>
      <c r="E153" s="16" t="s">
        <v>118</v>
      </c>
      <c r="F153" s="8" t="s">
        <v>119</v>
      </c>
      <c r="G153" s="8">
        <v>50</v>
      </c>
      <c r="H153" s="9"/>
      <c r="I153" s="9"/>
      <c r="J153" s="8">
        <f t="shared" si="12"/>
        <v>0</v>
      </c>
      <c r="K153" s="8">
        <f t="shared" si="13"/>
        <v>0</v>
      </c>
      <c r="L153" s="26">
        <v>1821.16776699029</v>
      </c>
      <c r="M153" s="26"/>
      <c r="N153" s="27" t="s">
        <v>37</v>
      </c>
    </row>
    <row r="154" s="1" customFormat="1" ht="96" spans="1:14">
      <c r="A154" s="7" t="s">
        <v>439</v>
      </c>
      <c r="B154" s="8" t="s">
        <v>363</v>
      </c>
      <c r="C154" s="8" t="s">
        <v>435</v>
      </c>
      <c r="D154" s="16" t="s">
        <v>117</v>
      </c>
      <c r="E154" s="16" t="s">
        <v>118</v>
      </c>
      <c r="F154" s="8" t="s">
        <v>119</v>
      </c>
      <c r="G154" s="8">
        <v>10</v>
      </c>
      <c r="H154" s="9"/>
      <c r="I154" s="9"/>
      <c r="J154" s="8">
        <f t="shared" si="12"/>
        <v>0</v>
      </c>
      <c r="K154" s="8">
        <f t="shared" si="13"/>
        <v>0</v>
      </c>
      <c r="L154" s="26">
        <v>2296.19611650486</v>
      </c>
      <c r="M154" s="26"/>
      <c r="N154" s="27" t="s">
        <v>37</v>
      </c>
    </row>
    <row r="155" s="1" customFormat="1" ht="96" spans="1:14">
      <c r="A155" s="7" t="s">
        <v>440</v>
      </c>
      <c r="B155" s="8" t="s">
        <v>363</v>
      </c>
      <c r="C155" s="8" t="s">
        <v>437</v>
      </c>
      <c r="D155" s="16" t="s">
        <v>117</v>
      </c>
      <c r="E155" s="16" t="s">
        <v>118</v>
      </c>
      <c r="F155" s="8" t="s">
        <v>119</v>
      </c>
      <c r="G155" s="8">
        <v>8</v>
      </c>
      <c r="H155" s="9"/>
      <c r="I155" s="9"/>
      <c r="J155" s="8">
        <f t="shared" si="12"/>
        <v>0</v>
      </c>
      <c r="K155" s="8">
        <f t="shared" si="13"/>
        <v>0</v>
      </c>
      <c r="L155" s="26">
        <v>12915.8438834951</v>
      </c>
      <c r="M155" s="26"/>
      <c r="N155" s="27" t="s">
        <v>37</v>
      </c>
    </row>
    <row r="156" s="1" customFormat="1" ht="108" spans="1:14">
      <c r="A156" s="7" t="s">
        <v>441</v>
      </c>
      <c r="B156" s="8" t="s">
        <v>39</v>
      </c>
      <c r="C156" s="8" t="s">
        <v>442</v>
      </c>
      <c r="D156" s="16" t="s">
        <v>443</v>
      </c>
      <c r="E156" s="16" t="s">
        <v>42</v>
      </c>
      <c r="F156" s="8" t="s">
        <v>43</v>
      </c>
      <c r="G156" s="8">
        <v>300</v>
      </c>
      <c r="H156" s="9"/>
      <c r="I156" s="9"/>
      <c r="J156" s="8">
        <f t="shared" si="12"/>
        <v>0</v>
      </c>
      <c r="K156" s="8">
        <f t="shared" si="13"/>
        <v>0</v>
      </c>
      <c r="L156" s="26">
        <v>31.2925242718447</v>
      </c>
      <c r="M156" s="26"/>
      <c r="N156" s="27" t="s">
        <v>44</v>
      </c>
    </row>
    <row r="157" s="1" customFormat="1" ht="108" spans="1:14">
      <c r="A157" s="7" t="s">
        <v>444</v>
      </c>
      <c r="B157" s="8" t="s">
        <v>39</v>
      </c>
      <c r="C157" s="8" t="s">
        <v>445</v>
      </c>
      <c r="D157" s="16" t="s">
        <v>443</v>
      </c>
      <c r="E157" s="16" t="s">
        <v>42</v>
      </c>
      <c r="F157" s="8" t="s">
        <v>43</v>
      </c>
      <c r="G157" s="8">
        <v>2760</v>
      </c>
      <c r="H157" s="9"/>
      <c r="I157" s="9"/>
      <c r="J157" s="8">
        <f t="shared" si="12"/>
        <v>0</v>
      </c>
      <c r="K157" s="8">
        <f t="shared" si="13"/>
        <v>0</v>
      </c>
      <c r="L157" s="26">
        <v>31.2925242718447</v>
      </c>
      <c r="M157" s="26"/>
      <c r="N157" s="27" t="s">
        <v>44</v>
      </c>
    </row>
    <row r="158" s="1" customFormat="1" ht="108" spans="1:14">
      <c r="A158" s="7" t="s">
        <v>446</v>
      </c>
      <c r="B158" s="8" t="s">
        <v>39</v>
      </c>
      <c r="C158" s="8" t="s">
        <v>447</v>
      </c>
      <c r="D158" s="16" t="s">
        <v>443</v>
      </c>
      <c r="E158" s="16" t="s">
        <v>42</v>
      </c>
      <c r="F158" s="8" t="s">
        <v>43</v>
      </c>
      <c r="G158" s="8">
        <v>3050</v>
      </c>
      <c r="H158" s="9"/>
      <c r="I158" s="9"/>
      <c r="J158" s="8">
        <f t="shared" si="12"/>
        <v>0</v>
      </c>
      <c r="K158" s="8">
        <f t="shared" si="13"/>
        <v>0</v>
      </c>
      <c r="L158" s="26">
        <v>31.2819417475728</v>
      </c>
      <c r="M158" s="26"/>
      <c r="N158" s="27" t="s">
        <v>44</v>
      </c>
    </row>
    <row r="159" s="1" customFormat="1" ht="108" spans="1:14">
      <c r="A159" s="7" t="s">
        <v>448</v>
      </c>
      <c r="B159" s="8" t="s">
        <v>39</v>
      </c>
      <c r="C159" s="8" t="s">
        <v>449</v>
      </c>
      <c r="D159" s="16" t="s">
        <v>443</v>
      </c>
      <c r="E159" s="16" t="s">
        <v>42</v>
      </c>
      <c r="F159" s="8" t="s">
        <v>43</v>
      </c>
      <c r="G159" s="8">
        <v>2740</v>
      </c>
      <c r="H159" s="9"/>
      <c r="I159" s="9"/>
      <c r="J159" s="8">
        <f t="shared" si="12"/>
        <v>0</v>
      </c>
      <c r="K159" s="8">
        <f t="shared" si="13"/>
        <v>0</v>
      </c>
      <c r="L159" s="26">
        <v>31.2819417475728</v>
      </c>
      <c r="M159" s="26"/>
      <c r="N159" s="27" t="s">
        <v>44</v>
      </c>
    </row>
    <row r="160" s="1" customFormat="1" ht="72" spans="1:14">
      <c r="A160" s="7" t="s">
        <v>450</v>
      </c>
      <c r="B160" s="8" t="s">
        <v>451</v>
      </c>
      <c r="C160" s="8" t="s">
        <v>211</v>
      </c>
      <c r="D160" s="16" t="s">
        <v>208</v>
      </c>
      <c r="E160" s="16" t="s">
        <v>29</v>
      </c>
      <c r="F160" s="8" t="s">
        <v>30</v>
      </c>
      <c r="G160" s="8">
        <v>7</v>
      </c>
      <c r="H160" s="9"/>
      <c r="I160" s="9"/>
      <c r="J160" s="8">
        <f t="shared" si="12"/>
        <v>0</v>
      </c>
      <c r="K160" s="8">
        <f>J160*G160</f>
        <v>0</v>
      </c>
      <c r="L160" s="26">
        <v>158.73786407767</v>
      </c>
      <c r="M160" s="26"/>
      <c r="N160" s="27" t="s">
        <v>44</v>
      </c>
    </row>
    <row r="161" s="1" customFormat="1" ht="72" spans="1:14">
      <c r="A161" s="7" t="s">
        <v>452</v>
      </c>
      <c r="B161" s="8" t="s">
        <v>453</v>
      </c>
      <c r="C161" s="8" t="s">
        <v>454</v>
      </c>
      <c r="D161" s="16" t="s">
        <v>208</v>
      </c>
      <c r="E161" s="16" t="s">
        <v>29</v>
      </c>
      <c r="F161" s="8" t="s">
        <v>30</v>
      </c>
      <c r="G161" s="8">
        <v>7</v>
      </c>
      <c r="H161" s="9"/>
      <c r="I161" s="9"/>
      <c r="J161" s="8">
        <f t="shared" si="12"/>
        <v>0</v>
      </c>
      <c r="K161" s="8">
        <f>J161*G161</f>
        <v>0</v>
      </c>
      <c r="L161" s="26">
        <v>211.650485436893</v>
      </c>
      <c r="M161" s="26"/>
      <c r="N161" s="27" t="s">
        <v>44</v>
      </c>
    </row>
    <row r="162" s="1" customFormat="1" ht="39" spans="1:14">
      <c r="A162" s="7"/>
      <c r="B162" s="8" t="s">
        <v>455</v>
      </c>
      <c r="C162" s="8"/>
      <c r="D162" s="42" t="s">
        <v>456</v>
      </c>
      <c r="E162" s="42" t="s">
        <v>457</v>
      </c>
      <c r="F162" s="8" t="s">
        <v>458</v>
      </c>
      <c r="G162" s="8">
        <v>1</v>
      </c>
      <c r="H162" s="9"/>
      <c r="I162" s="9"/>
      <c r="J162" s="8">
        <f ca="1">K162</f>
        <v>0</v>
      </c>
      <c r="K162" s="8">
        <f>SUM(K3:K161)*0.02</f>
        <v>0</v>
      </c>
      <c r="L162" s="26"/>
      <c r="M162" s="26"/>
      <c r="N162" s="27"/>
    </row>
    <row r="163" s="1" customFormat="1" ht="30" customHeight="1" spans="1:14">
      <c r="A163" s="45" t="s">
        <v>459</v>
      </c>
      <c r="B163" s="45"/>
      <c r="C163" s="45"/>
      <c r="D163" s="45"/>
      <c r="E163" s="45"/>
      <c r="F163" s="45"/>
      <c r="G163" s="45"/>
      <c r="H163" s="38"/>
      <c r="I163" s="38"/>
      <c r="J163" s="45"/>
      <c r="K163" s="45">
        <f>SUM(K3:K162)</f>
        <v>0</v>
      </c>
      <c r="L163" s="53"/>
      <c r="M163" s="53"/>
      <c r="N163" s="54"/>
    </row>
    <row r="164" s="1" customFormat="1" spans="1:14">
      <c r="A164" s="46" t="s">
        <v>460</v>
      </c>
      <c r="H164" s="2"/>
      <c r="I164" s="2"/>
      <c r="L164" s="3"/>
      <c r="M164" s="3"/>
      <c r="N164" s="4"/>
    </row>
    <row r="165" s="1" customFormat="1" spans="1:14">
      <c r="A165" s="47" t="s">
        <v>461</v>
      </c>
      <c r="B165" s="47"/>
      <c r="C165" s="47"/>
      <c r="D165" s="47"/>
      <c r="E165" s="47"/>
      <c r="F165" s="47"/>
      <c r="G165" s="47"/>
      <c r="H165" s="48"/>
      <c r="I165" s="48"/>
      <c r="L165" s="3"/>
      <c r="M165" s="3"/>
      <c r="N165" s="4"/>
    </row>
    <row r="166" s="1" customFormat="1" spans="1:14">
      <c r="A166" s="47" t="s">
        <v>462</v>
      </c>
      <c r="B166" s="47"/>
      <c r="C166" s="47"/>
      <c r="D166" s="47"/>
      <c r="E166" s="47"/>
      <c r="F166" s="47"/>
      <c r="G166" s="47"/>
      <c r="H166" s="48"/>
      <c r="I166" s="48"/>
      <c r="L166" s="3"/>
      <c r="M166" s="3"/>
      <c r="N166" s="4"/>
    </row>
    <row r="167" s="1" customFormat="1" spans="1:14">
      <c r="A167" s="47" t="s">
        <v>463</v>
      </c>
      <c r="B167" s="47"/>
      <c r="C167" s="47"/>
      <c r="D167" s="47"/>
      <c r="E167" s="47"/>
      <c r="F167" s="47"/>
      <c r="G167" s="47"/>
      <c r="H167" s="48"/>
      <c r="I167" s="2"/>
      <c r="J167" s="47"/>
      <c r="L167" s="3"/>
      <c r="M167" s="3"/>
      <c r="N167" s="4"/>
    </row>
    <row r="168" s="1" customFormat="1" spans="1:14">
      <c r="A168" s="47" t="s">
        <v>464</v>
      </c>
      <c r="B168" s="47"/>
      <c r="C168" s="47"/>
      <c r="D168" s="47"/>
      <c r="E168" s="47"/>
      <c r="F168" s="47"/>
      <c r="G168" s="47"/>
      <c r="H168" s="48"/>
      <c r="I168" s="48"/>
      <c r="L168" s="3"/>
      <c r="M168" s="3"/>
      <c r="N168" s="4"/>
    </row>
    <row r="169" s="1" customFormat="1" spans="1:14">
      <c r="A169" s="47" t="s">
        <v>465</v>
      </c>
      <c r="B169" s="47"/>
      <c r="C169" s="47"/>
      <c r="D169" s="47"/>
      <c r="E169" s="47"/>
      <c r="F169" s="47"/>
      <c r="G169" s="47"/>
      <c r="H169" s="48"/>
      <c r="I169" s="48"/>
      <c r="L169" s="3"/>
      <c r="M169" s="3"/>
      <c r="N169" s="4"/>
    </row>
    <row r="170" s="1" customFormat="1" spans="1:14">
      <c r="A170" s="47" t="s">
        <v>466</v>
      </c>
      <c r="B170" s="47"/>
      <c r="C170" s="47"/>
      <c r="D170" s="47"/>
      <c r="E170" s="47"/>
      <c r="F170" s="47"/>
      <c r="G170" s="47"/>
      <c r="H170" s="48"/>
      <c r="I170" s="48"/>
      <c r="L170" s="3"/>
      <c r="M170" s="3"/>
      <c r="N170" s="4"/>
    </row>
    <row r="171" s="1" customFormat="1" spans="1:14">
      <c r="A171" s="47" t="s">
        <v>467</v>
      </c>
      <c r="B171" s="47"/>
      <c r="C171" s="47"/>
      <c r="D171" s="47"/>
      <c r="E171" s="47"/>
      <c r="F171" s="47"/>
      <c r="G171" s="47"/>
      <c r="H171" s="48"/>
      <c r="I171" s="48"/>
      <c r="L171" s="3"/>
      <c r="M171" s="3"/>
      <c r="N171" s="4"/>
    </row>
    <row r="172" s="1" customFormat="1" spans="1:14">
      <c r="A172" s="49" t="s">
        <v>468</v>
      </c>
      <c r="B172" s="49"/>
      <c r="C172" s="49"/>
      <c r="D172" s="49"/>
      <c r="E172" s="49"/>
      <c r="F172" s="49"/>
      <c r="G172" s="49"/>
      <c r="H172" s="50"/>
      <c r="I172" s="50"/>
      <c r="L172" s="3"/>
      <c r="M172" s="3"/>
      <c r="N172" s="4"/>
    </row>
    <row r="173" s="1" customFormat="1" spans="1:14">
      <c r="A173" s="47" t="s">
        <v>469</v>
      </c>
      <c r="B173" s="47"/>
      <c r="C173" s="47"/>
      <c r="D173" s="47"/>
      <c r="E173" s="47"/>
      <c r="F173" s="47"/>
      <c r="G173" s="47"/>
      <c r="H173" s="48"/>
      <c r="I173" s="48"/>
      <c r="L173" s="3"/>
      <c r="M173" s="3"/>
      <c r="N173" s="4"/>
    </row>
    <row r="174" s="1" customFormat="1" spans="1:14">
      <c r="A174" s="51" t="s">
        <v>470</v>
      </c>
      <c r="B174" s="51"/>
      <c r="C174" s="51"/>
      <c r="D174" s="51"/>
      <c r="E174" s="51"/>
      <c r="F174" s="51"/>
      <c r="G174" s="51"/>
      <c r="H174" s="52"/>
      <c r="I174" s="52"/>
      <c r="L174" s="3"/>
      <c r="M174" s="3"/>
      <c r="N174" s="4"/>
    </row>
  </sheetData>
  <sheetProtection password="E76D" sheet="1" selectLockedCells="1" objects="1"/>
  <mergeCells count="13">
    <mergeCell ref="A1:N1"/>
    <mergeCell ref="B3:C3"/>
    <mergeCell ref="A163:J163"/>
    <mergeCell ref="A165:G165"/>
    <mergeCell ref="A166:G166"/>
    <mergeCell ref="A167:G167"/>
    <mergeCell ref="A168:G168"/>
    <mergeCell ref="A169:G169"/>
    <mergeCell ref="A170:G170"/>
    <mergeCell ref="A171:G171"/>
    <mergeCell ref="A172:G172"/>
    <mergeCell ref="A173:G173"/>
    <mergeCell ref="A174:G174"/>
  </mergeCells>
  <pageMargins left="0.196527777777778" right="0.314583333333333" top="0.511805555555556" bottom="0.472222222222222" header="0.314583333333333" footer="0.236111111111111"/>
  <pageSetup paperSize="9" orientation="landscape" horizontalDpi="600"/>
  <headerFooter>
    <oddFooter>&amp;C第 &amp;P 页，共 &amp;N 页</oddFooter>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通风照明-修改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86151</dc:creator>
  <cp:lastModifiedBy>86151</cp:lastModifiedBy>
  <dcterms:created xsi:type="dcterms:W3CDTF">2023-07-21T05:05:15Z</dcterms:created>
  <dcterms:modified xsi:type="dcterms:W3CDTF">2023-07-21T05:28:00Z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8A06351B3A5D4BE39785E4E7C68D235A_11</vt:lpwstr>
  </property>
  <property fmtid="{D5CDD505-2E9C-101B-9397-08002B2CF9AE}" pid="3" name="KSOProductBuildVer">
    <vt:lpwstr>2052-11.1.0.14036</vt:lpwstr>
  </property>
</Properties>
</file>