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清单测算表" sheetId="1" r:id="rId1"/>
  </sheets>
  <definedNames>
    <definedName name="_xlnm._FilterDatabase" localSheetId="0" hidden="1">清单测算表!$A$2:$K$82</definedName>
  </definedNames>
  <calcPr calcId="144525"/>
</workbook>
</file>

<file path=xl/sharedStrings.xml><?xml version="1.0" encoding="utf-8"?>
<sst xmlns="http://schemas.openxmlformats.org/spreadsheetml/2006/main" count="388" uniqueCount="202">
  <si>
    <t>渝湘复线PPP项目巴水（K0+000~K76+541）段机电工程项目通信系统劳务施工限价</t>
  </si>
  <si>
    <t>序号</t>
  </si>
  <si>
    <t>工程或费用名称</t>
  </si>
  <si>
    <t>工作内容</t>
  </si>
  <si>
    <t>计量规则</t>
  </si>
  <si>
    <t>单位</t>
  </si>
  <si>
    <t>甲乙供</t>
  </si>
  <si>
    <t>总数量</t>
  </si>
  <si>
    <t>综合单价（元）</t>
  </si>
  <si>
    <t>合价（元）</t>
  </si>
  <si>
    <t>二</t>
  </si>
  <si>
    <t>通信系统</t>
  </si>
  <si>
    <t>2.2</t>
  </si>
  <si>
    <t>IP电话交换系统</t>
  </si>
  <si>
    <t>2.2.3</t>
  </si>
  <si>
    <t>按钮电话机</t>
  </si>
  <si>
    <t>1.本体安装
2.线缆连接
3.单体调试</t>
  </si>
  <si>
    <t>1.依据图纸所示，按设计配置和功能要求的设备数量以部计量
2.综合单价包干，包含一切安装辅材及甲供材料卸货、二次转运及仓储</t>
  </si>
  <si>
    <t>部</t>
  </si>
  <si>
    <t>主材甲供</t>
  </si>
  <si>
    <t>2.2.4</t>
  </si>
  <si>
    <t>指令电话机</t>
  </si>
  <si>
    <t>2.2.5</t>
  </si>
  <si>
    <t>传真机</t>
  </si>
  <si>
    <t>2.2.6</t>
  </si>
  <si>
    <t>10路语音光端机</t>
  </si>
  <si>
    <t>1.依据图纸所示，按设计配置和功能要求的设备数量以对计量
2.综合单价包干，包含一切安装辅材及甲供材料卸货、二次转运及仓储</t>
  </si>
  <si>
    <t>对</t>
  </si>
  <si>
    <t>2.2.7</t>
  </si>
  <si>
    <t>2路语音光端机</t>
  </si>
  <si>
    <t>2.3</t>
  </si>
  <si>
    <t>光电缆线路</t>
  </si>
  <si>
    <t>2.3.1</t>
  </si>
  <si>
    <t>主干通信单模光缆 GYTA-32芯</t>
  </si>
  <si>
    <t>1.线缆配套附件、辅材的装卸、运输、开箱、就位
2.线缆检查、编号、安放
3.断线、固定、熔接、临时封头、清理场地
4.光缆接续、终端盒、尾纤安装
5.功能检测</t>
  </si>
  <si>
    <t>1.依据图纸所示，按光缆长度，以公里计量
2.综合单价包干，包含一切安装辅材及甲供材料卸货、二次转运及仓储</t>
  </si>
  <si>
    <t>Km</t>
  </si>
  <si>
    <t>2.3.2</t>
  </si>
  <si>
    <t>主干通信单模光缆 GYTA-110芯</t>
  </si>
  <si>
    <t>2.3.3</t>
  </si>
  <si>
    <t>主干通信单模光缆 GYTA-24芯（忠兴西通信分中心）</t>
  </si>
  <si>
    <t>2.3.4</t>
  </si>
  <si>
    <t>市话电缆(HYAT 10×2×0.5)</t>
  </si>
  <si>
    <t>1.线缆配套附件、辅材的装卸、运输、开箱、就位
2.线缆检查、编号、安放
3.断线、固定、临时封头、清理场地
4.电缆头、线夹、制作、安装
5.功能检测</t>
  </si>
  <si>
    <t>1.依据图纸所示，按线缆长度，以公里计量
2.综合单价包干，包含一切安装辅材及甲供材料卸货、二次转运及仓储</t>
  </si>
  <si>
    <t>2.3.5</t>
  </si>
  <si>
    <t>光纤ODF配线架（樵坪山隧道巴南端变电所）,440芯</t>
  </si>
  <si>
    <t>1.本体安装
2.线缆连接
3.光缆熔接
4.单体调试</t>
  </si>
  <si>
    <t>1.依据图纸所示，按设计配置和功能要求的设备数量以架计量
2.综合单价包干，包含一切安装辅材及甲供材料卸货、二次转运及仓储</t>
  </si>
  <si>
    <t>架</t>
  </si>
  <si>
    <t>2.3.6</t>
  </si>
  <si>
    <t>光纤ODF配线架（樵坪山隧道彭水端变电所）,380芯</t>
  </si>
  <si>
    <t>2.3.7</t>
  </si>
  <si>
    <t>光纤ODF配线架（永兴隧道巴南端变电所）,384芯</t>
  </si>
  <si>
    <t>2.3.8</t>
  </si>
  <si>
    <t>光纤ODF配线架（永兴隧道彭水端变电所）,432芯</t>
  </si>
  <si>
    <t>2.3.9</t>
  </si>
  <si>
    <t>光纤ODF配线架（二圣隧道巴南端变电所）,436芯</t>
  </si>
  <si>
    <t>2.3.10</t>
  </si>
  <si>
    <t>光纤ODF配线架（二圣隧道彭水端变电所）,380芯</t>
  </si>
  <si>
    <t>2.3.11</t>
  </si>
  <si>
    <t>光纤ODF配线架（姜家隧道巴南端变电所）,448芯</t>
  </si>
  <si>
    <t>2.3.12</t>
  </si>
  <si>
    <t>光纤ODF配线架（姜家隧道彭水端变电所）,380芯</t>
  </si>
  <si>
    <t>2.3.13</t>
  </si>
  <si>
    <t>光纤ODF配线架（大地坝隧道巴南端变电所）,440芯</t>
  </si>
  <si>
    <t>2.3.14</t>
  </si>
  <si>
    <t>光纤ODF配线架（大地坝隧道彭水端变电所）,388芯</t>
  </si>
  <si>
    <t>2.3.15</t>
  </si>
  <si>
    <t>光纤ODF配线架（白沙隧道彭水端变电所）,436芯</t>
  </si>
  <si>
    <t>2.3.16</t>
  </si>
  <si>
    <t>光纤ODF配线架（分水隧道彭水端变电所）,444芯</t>
  </si>
  <si>
    <t>2.3.17</t>
  </si>
  <si>
    <t>光纤ODF配线架（向阳坪隧道巴南端变电所）,384芯</t>
  </si>
  <si>
    <t>2.3.18</t>
  </si>
  <si>
    <t>光纤ODF配线架（向阳坪隧道彭水端变电所）,444芯</t>
  </si>
  <si>
    <t>2.3.19</t>
  </si>
  <si>
    <t>光纤ODF配线架（香树岭隧道巴南端变电所）,452芯</t>
  </si>
  <si>
    <t>2.3.20</t>
  </si>
  <si>
    <t>光纤ODF配线架（香树岭隧道彭水端变电所）,384芯</t>
  </si>
  <si>
    <t>2.3.21</t>
  </si>
  <si>
    <t>光纤ODF配线架（水江隧道巴南端变电所）,444芯</t>
  </si>
  <si>
    <t>2.3.22</t>
  </si>
  <si>
    <t>光纤ODF配线架（水江隧道彭水端变电所）,384芯</t>
  </si>
  <si>
    <t>2.3.23</t>
  </si>
  <si>
    <t>光纤ODF配线架（二圣停车区）,320芯</t>
  </si>
  <si>
    <t>2.3.24</t>
  </si>
  <si>
    <t>光纤ODF配线架（黎香湖服务区）,320芯</t>
  </si>
  <si>
    <t>2.3.25</t>
  </si>
  <si>
    <t>光纤ODF配线架（石墙车区）,320芯</t>
  </si>
  <si>
    <t>2.4</t>
  </si>
  <si>
    <t>通信电源工程</t>
  </si>
  <si>
    <t>2.4.6</t>
  </si>
  <si>
    <t>电力电缆 VV-4×10</t>
  </si>
  <si>
    <t>2.4.7</t>
  </si>
  <si>
    <t>电力电缆 BV-1×10</t>
  </si>
  <si>
    <t>2.4.8</t>
  </si>
  <si>
    <t>电力电缆 BV-1×16</t>
  </si>
  <si>
    <t>2.4.9</t>
  </si>
  <si>
    <t>电力电缆 BV-1×25</t>
  </si>
  <si>
    <t>2.4.10</t>
  </si>
  <si>
    <t>电力电缆 BV-1×35</t>
  </si>
  <si>
    <t>2.4.11</t>
  </si>
  <si>
    <t>接地汇流铜排(TMY型号550×80×8)</t>
  </si>
  <si>
    <t>1.接地汇流铜排制作安装
2.具体符合设计及业主要求</t>
  </si>
  <si>
    <t>1.依据图纸所示，按接地汇流铜排数量，以块计量
2.综合单价包干，包含一切安装辅材及甲供材料卸货、二次转运及仓储</t>
  </si>
  <si>
    <t>块</t>
  </si>
  <si>
    <t>2.5</t>
  </si>
  <si>
    <t>会议电视系统</t>
  </si>
  <si>
    <t>1.会议电视系统安装调试
2.具体符合设计及业主要求</t>
  </si>
  <si>
    <t>1.依据图纸所示，按会议电视系统数量，以套计量
2.综合单价包干，包含一切安装辅材及甲供材料卸货、二次转运及仓储</t>
  </si>
  <si>
    <t>套</t>
  </si>
  <si>
    <t>2.6</t>
  </si>
  <si>
    <t>机房装修</t>
  </si>
  <si>
    <t>2.6.1</t>
  </si>
  <si>
    <t>通信站机房面积</t>
  </si>
  <si>
    <t>1.通信站机房装修（静电地板及安装调试）
2.具体符合设计及业主要求</t>
  </si>
  <si>
    <t>1.依据图纸所示，按通信站机房面积，以平方米计量
2.综合单价包干，包含一切安装辅材及甲供材料卸货、二次转运及仓储</t>
  </si>
  <si>
    <t>m2</t>
  </si>
  <si>
    <t>2.8</t>
  </si>
  <si>
    <t>通信管道</t>
  </si>
  <si>
    <t>2.8.1</t>
  </si>
  <si>
    <t>手孔（现浇1.14*1.14*1.46）</t>
  </si>
  <si>
    <t>1.基地夯实
2.组合钢模组拼拆及安装、拆除、修理、涂脱模剂、堆放
3.钢筋除锈、制作、电焊、绑扎
4.混凝土配运料、拌和、浇筑、捣固、养生
5.找地平
6.安装电缆支架、托板、拉线环
7.安砌积水罐、人(手)孔井盖</t>
  </si>
  <si>
    <t>1.依据图纸所示，按人孔数量，以个计量
2.综合单价包干，包含一切安装辅材及甲供材料卸货、二次转运及仓储</t>
  </si>
  <si>
    <t>个</t>
  </si>
  <si>
    <t>2.8.2</t>
  </si>
  <si>
    <t>分歧人孔（现浇2.16*1.56*2.42）</t>
  </si>
  <si>
    <t>2.8.3</t>
  </si>
  <si>
    <t>直通人孔（现浇2.16*1.56*2.42）</t>
  </si>
  <si>
    <t>2.8.4</t>
  </si>
  <si>
    <t>拐弯人孔（现浇2.16*1.56*2.42）</t>
  </si>
  <si>
    <t>2.8.5</t>
  </si>
  <si>
    <t>局前人孔（现浇2.16*1.56*2.42）</t>
  </si>
  <si>
    <t>2.8.6</t>
  </si>
  <si>
    <t>2×Ф60×3.2钢管</t>
  </si>
  <si>
    <t>1.测位、画线
2.接管、配管、固定
3.穿引线</t>
  </si>
  <si>
    <t>1.按钢管长度以延米为单位计量
2.综合单价包干，包含一切安装辅材及甲供材料卸货、二次转运及仓储</t>
  </si>
  <si>
    <t>延米</t>
  </si>
  <si>
    <t>2.8.7</t>
  </si>
  <si>
    <t>2×Ф114×4钢管</t>
  </si>
  <si>
    <t>2.8.8</t>
  </si>
  <si>
    <t>4×Ф114×4钢管</t>
  </si>
  <si>
    <t>2.8.9</t>
  </si>
  <si>
    <t>6×Ф114×4钢管</t>
  </si>
  <si>
    <t>2.8.10</t>
  </si>
  <si>
    <t>Φ110×3.0 PVC-C电力电缆保护套管</t>
  </si>
  <si>
    <t>2.8.11</t>
  </si>
  <si>
    <t>2孔φ40/33硅芯管</t>
  </si>
  <si>
    <t>1.塑管检查、配盘、封堵端头，沟底抄平
2.布放塑管
3.塑管接续
4.埋标石
5.人孔处防水封口</t>
  </si>
  <si>
    <t>1.依据图纸所示，按硅芯管长度，以延米计量
2.综合单价包干，包含一切安装辅材及甲供材料卸货、二次转运及仓储</t>
  </si>
  <si>
    <t>2.8.12</t>
  </si>
  <si>
    <t>4孔φ40/33硅芯管</t>
  </si>
  <si>
    <t>2.8.13</t>
  </si>
  <si>
    <t>4孔φ40/33mm硅芯管+1孔7*12/9mm集束管</t>
  </si>
  <si>
    <t>2.8.14</t>
  </si>
  <si>
    <t>6孔φ40/33mm硅芯管+1孔7*12/9mm集束管</t>
  </si>
  <si>
    <t>2.8.15</t>
  </si>
  <si>
    <t>8孔φ40/33mm硅芯管+1孔7*12/9mm集束管</t>
  </si>
  <si>
    <t>2.8.16</t>
  </si>
  <si>
    <t>250×150×2聚氨酯管箱</t>
  </si>
  <si>
    <t>1.施工挂篮、接头处理
2.铺设玻璃钢管箱、螺栓固定</t>
  </si>
  <si>
    <t>1.依据图纸所示，按聚氨酯管箱长度，以米计量
2.综合单价包干，包含一切安装辅材及甲供材料卸货、二次转运及仓储</t>
  </si>
  <si>
    <t>米</t>
  </si>
  <si>
    <t>2.8.17</t>
  </si>
  <si>
    <t>200×100×2聚氨酯管箱</t>
  </si>
  <si>
    <t>角钢支架</t>
  </si>
  <si>
    <t>1.角钢支架制作
2.角钢支架固定安装3.具体符合设计及业主要求</t>
  </si>
  <si>
    <t>1.依据图纸所示，按角钢支架数量，以套计量
2.综合单价包干，包含一切安装辅材及甲供材料卸货、二次转运及仓储</t>
  </si>
  <si>
    <t>2.8.18</t>
  </si>
  <si>
    <t>C15混凝土</t>
  </si>
  <si>
    <t>1.制、支、拆模板
2.洗刷管身基础及模板
3.拌和、浇筑混凝土
4.养护</t>
  </si>
  <si>
    <t>1.依据图纸所示，按立方米计量
2.综合单价包干，包含一切安装辅材及甲供材料卸货、二次转运及仓储</t>
  </si>
  <si>
    <t>m3</t>
  </si>
  <si>
    <t>2.8.19</t>
  </si>
  <si>
    <t>管道开挖</t>
  </si>
  <si>
    <t>1.画线定位
2.开挖
3.具体符合设计及业主要求</t>
  </si>
  <si>
    <t>2.8.20</t>
  </si>
  <si>
    <t>管道回填</t>
  </si>
  <si>
    <t>1.回填
2.夯实
3.具体符合设计及业主要求</t>
  </si>
  <si>
    <t>2.8.21</t>
  </si>
  <si>
    <t>管道试通</t>
  </si>
  <si>
    <t>1.试通准备
2.开机试通、记录、整理资料等</t>
  </si>
  <si>
    <t>1.依据图纸所示，按管道试通长度，以1孔/千米计量
2.综合单价包干，包含一切安装辅材及甲供材料卸货、二次转运及仓储</t>
  </si>
  <si>
    <t>1孔/千米</t>
  </si>
  <si>
    <t>回填细砂</t>
  </si>
  <si>
    <t>安全生产费</t>
  </si>
  <si>
    <t>按《JTG 3830-2018 公路工程建设项目概算预算编制办法》</t>
  </si>
  <si>
    <t>1.按建筑安装工程费的2.00%计算</t>
  </si>
  <si>
    <t>项</t>
  </si>
  <si>
    <t>合计（元）</t>
  </si>
  <si>
    <t>说明:</t>
  </si>
  <si>
    <t>1、劳务报价包含投标人的税金、利润、施工成本、安全文明施工费、赶工费等因施工产生的一切费用。</t>
  </si>
  <si>
    <t>2、无论工作内容是否描述，需要做砼基础等设备，清单综合报价包含了基础预埋件、开挖、钢筋、钢筋绑扎、支模、混凝土、浇筑、拆模、杆件吊装、安装、场地清理及相关附件安装、多次转运等相应费用，上述情况不再单独计价。</t>
  </si>
  <si>
    <t>3、不单独计价项报价已包含在主体设备劳务价上，在不计价清单上的报价视为无效报价。</t>
  </si>
  <si>
    <t>4、本清单工程量不做计价依据，计价根据项目部优化方案，据实收方计价。</t>
  </si>
  <si>
    <t>5、所有清单综合报价包含材料、设备到场后，卸货费用，设备从库房转运至施工现场的一次转运费、或将从库房转运至项目指定现场堆放、设备转运到施工地点的多次转运费以及大宗材料类设备的现场卸货费、转运费、库房租赁费、保管费、照看费等。</t>
  </si>
  <si>
    <t>6、需要调试的设备，所有清单综合报价包含协助调试费用，不予另行计费。</t>
  </si>
  <si>
    <t>7、劳务单位负责卸货及转运，对已领用的材料、设备自行承担相应保管义务。</t>
  </si>
  <si>
    <t>8、电缆沟施工时沟盖板的掀盖及恢复包含在清单报价中，不单独计算。</t>
  </si>
  <si>
    <t>9、除了工作内容中写明的甲供设备（材料）外的一切施工所需辅材等费用已包含在报价中，报价人不得要求项目部提供甲供材料（设备）外的一切材料、辅助安装设备、设施等，也不得由此提出任何索赔或变更。</t>
  </si>
  <si>
    <t>10、报价人需牵头负责甲供设备的安装和调试，以及系统的接入和路段监控中心的调试等，专业化承担较高的设备由厂家配合；
11、甲供设备配套的安装附件如支架、摄像机底板等辅助安装材料安装不匹配时，报价人应自行配备与之匹配的一切材料辅助安装，不得由此提出任何索赔或变更。
12、报价人需根据项目部需求和现场实施进度无条件追加施工人员，如果工期滞后，且劳务单位无具体措施时项目部可根据现场实际情况决定是否将部分工程量和全部工程量变更给其他单位实施，产生的费用在劳务单位中进行扣减；
13、报价人应综合考虑项目工期导致过程中的窝工、赶工等费用，所有清单综合报价包含此项费用，不予另行计费。</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</si>
</sst>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27">
    <font>
      <sz val="11"/>
      <color theme="1"/>
      <name val="宋体"/>
      <charset val="134"/>
      <scheme val="minor"/>
    </font>
    <font>
      <b/>
      <sz val="11"/>
      <color theme="1"/>
      <name val="宋体"/>
      <charset val="134"/>
      <scheme val="minor"/>
    </font>
    <font>
      <b/>
      <sz val="14"/>
      <color theme="1"/>
      <name val="宋体"/>
      <charset val="134"/>
      <scheme val="minor"/>
    </font>
    <font>
      <sz val="9"/>
      <color rgb="FF000000"/>
      <name val="宋体"/>
      <charset val="134"/>
    </font>
    <font>
      <b/>
      <sz val="9"/>
      <color rgb="FF000000"/>
      <name val="宋体"/>
      <charset val="134"/>
    </font>
    <font>
      <sz val="10"/>
      <color theme="1"/>
      <name val="宋体"/>
      <charset val="134"/>
      <scheme val="minor"/>
    </font>
    <font>
      <sz val="9"/>
      <name val="宋体"/>
      <charset val="134"/>
    </font>
    <font>
      <sz val="10"/>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5"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6" applyNumberFormat="0" applyFill="0" applyAlignment="0" applyProtection="0">
      <alignment vertical="center"/>
    </xf>
    <xf numFmtId="0" fontId="19" fillId="0" borderId="6" applyNumberFormat="0" applyFill="0" applyAlignment="0" applyProtection="0">
      <alignment vertical="center"/>
    </xf>
    <xf numFmtId="0" fontId="11" fillId="9" borderId="0" applyNumberFormat="0" applyBorder="0" applyAlignment="0" applyProtection="0">
      <alignment vertical="center"/>
    </xf>
    <xf numFmtId="0" fontId="14" fillId="0" borderId="7" applyNumberFormat="0" applyFill="0" applyAlignment="0" applyProtection="0">
      <alignment vertical="center"/>
    </xf>
    <xf numFmtId="0" fontId="11" fillId="10" borderId="0" applyNumberFormat="0" applyBorder="0" applyAlignment="0" applyProtection="0">
      <alignment vertical="center"/>
    </xf>
    <xf numFmtId="0" fontId="20" fillId="11" borderId="8" applyNumberFormat="0" applyAlignment="0" applyProtection="0">
      <alignment vertical="center"/>
    </xf>
    <xf numFmtId="0" fontId="21" fillId="11" borderId="4" applyNumberFormat="0" applyAlignment="0" applyProtection="0">
      <alignment vertical="center"/>
    </xf>
    <xf numFmtId="0" fontId="22" fillId="12" borderId="9"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25">
    <xf numFmtId="0" fontId="0" fillId="0" borderId="0" xfId="0">
      <alignment vertical="center"/>
    </xf>
    <xf numFmtId="0" fontId="0" fillId="0" borderId="0" xfId="0" applyFill="1" applyAlignment="1">
      <alignment vertical="center"/>
    </xf>
    <xf numFmtId="0" fontId="1" fillId="0" borderId="0" xfId="0" applyFont="1" applyFill="1" applyAlignment="1">
      <alignment vertical="center"/>
    </xf>
    <xf numFmtId="0" fontId="0" fillId="0" borderId="0" xfId="0" applyFill="1" applyAlignment="1">
      <alignment horizontal="left" vertical="center"/>
    </xf>
    <xf numFmtId="0" fontId="2" fillId="0" borderId="0" xfId="0" applyFont="1" applyFill="1" applyAlignment="1">
      <alignment horizontal="center" vertical="center"/>
    </xf>
    <xf numFmtId="49"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7" fontId="3" fillId="0" borderId="1" xfId="0" applyNumberFormat="1" applyFont="1" applyFill="1" applyBorder="1" applyAlignment="1" applyProtection="1">
      <alignment horizontal="center" vertical="center" wrapText="1"/>
    </xf>
    <xf numFmtId="49"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left" vertical="center" wrapText="1"/>
    </xf>
    <xf numFmtId="176" fontId="3" fillId="0" borderId="1" xfId="0" applyNumberFormat="1" applyFont="1" applyFill="1" applyBorder="1" applyAlignment="1">
      <alignment horizontal="left" vertical="center" wrapText="1"/>
    </xf>
    <xf numFmtId="0" fontId="0" fillId="0" borderId="1" xfId="0" applyFill="1" applyBorder="1" applyAlignment="1">
      <alignment vertical="center"/>
    </xf>
    <xf numFmtId="176" fontId="4"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xf>
    <xf numFmtId="176" fontId="6"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left" vertical="center" wrapText="1"/>
    </xf>
    <xf numFmtId="177" fontId="5" fillId="0" borderId="1" xfId="0" applyNumberFormat="1"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 xfId="0" applyFont="1" applyFill="1" applyBorder="1" applyAlignment="1">
      <alignment vertical="center"/>
    </xf>
    <xf numFmtId="0" fontId="7" fillId="0" borderId="0" xfId="0" applyFont="1" applyFill="1" applyAlignment="1">
      <alignment horizontal="left" vertical="center" wrapText="1"/>
    </xf>
    <xf numFmtId="0" fontId="7" fillId="0" borderId="0" xfId="0" applyFont="1" applyFill="1" applyAlignment="1">
      <alignment horizontal="left" vertical="center"/>
    </xf>
    <xf numFmtId="0" fontId="7" fillId="0" borderId="0" xfId="0" applyFont="1" applyFill="1" applyAlignment="1">
      <alignment horizontal="left" vertical="top" wrapText="1"/>
    </xf>
    <xf numFmtId="177" fontId="1" fillId="0" borderId="1"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2"/>
  <sheetViews>
    <sheetView tabSelected="1" workbookViewId="0">
      <pane ySplit="2" topLeftCell="A68" activePane="bottomLeft" state="frozen"/>
      <selection/>
      <selection pane="bottomLeft" activeCell="H81" sqref="H81"/>
    </sheetView>
  </sheetViews>
  <sheetFormatPr defaultColWidth="9" defaultRowHeight="13.5"/>
  <cols>
    <col min="1" max="1" width="9" style="1"/>
    <col min="2" max="2" width="20.3333333333333" style="1" customWidth="1"/>
    <col min="3" max="4" width="21.625" style="3" customWidth="1"/>
    <col min="5" max="5" width="6.33333333333333" style="1" customWidth="1"/>
    <col min="6" max="6" width="9" style="1"/>
    <col min="7" max="7" width="9.725" style="1"/>
    <col min="8" max="8" width="12.6666666666667" style="1"/>
    <col min="9" max="9" width="15.375" style="1"/>
    <col min="10" max="16384" width="9" style="1"/>
  </cols>
  <sheetData>
    <row r="1" ht="33" customHeight="1" spans="1:9">
      <c r="A1" s="4" t="s">
        <v>0</v>
      </c>
      <c r="B1" s="4"/>
      <c r="C1" s="4"/>
      <c r="D1" s="4"/>
      <c r="E1" s="4"/>
      <c r="F1" s="4"/>
      <c r="G1" s="4"/>
      <c r="H1" s="4"/>
      <c r="I1" s="4"/>
    </row>
    <row r="2" s="1" customFormat="1" spans="1:9">
      <c r="A2" s="5" t="s">
        <v>1</v>
      </c>
      <c r="B2" s="6" t="s">
        <v>2</v>
      </c>
      <c r="C2" s="6" t="s">
        <v>3</v>
      </c>
      <c r="D2" s="6" t="s">
        <v>4</v>
      </c>
      <c r="E2" s="6" t="s">
        <v>5</v>
      </c>
      <c r="F2" s="6" t="s">
        <v>6</v>
      </c>
      <c r="G2" s="6" t="s">
        <v>7</v>
      </c>
      <c r="H2" s="7" t="s">
        <v>8</v>
      </c>
      <c r="I2" s="7" t="s">
        <v>9</v>
      </c>
    </row>
    <row r="3" s="1" customFormat="1" ht="21" customHeight="1" spans="1:9">
      <c r="A3" s="8" t="s">
        <v>10</v>
      </c>
      <c r="B3" s="9" t="s">
        <v>11</v>
      </c>
      <c r="C3" s="10"/>
      <c r="D3" s="11"/>
      <c r="E3" s="6"/>
      <c r="F3" s="6"/>
      <c r="G3" s="6"/>
      <c r="H3" s="12"/>
      <c r="I3" s="12"/>
    </row>
    <row r="4" s="1" customFormat="1" spans="1:9">
      <c r="A4" s="8" t="s">
        <v>12</v>
      </c>
      <c r="B4" s="13" t="s">
        <v>13</v>
      </c>
      <c r="C4" s="10"/>
      <c r="D4" s="11"/>
      <c r="E4" s="6"/>
      <c r="F4" s="6"/>
      <c r="G4" s="14"/>
      <c r="H4" s="12"/>
      <c r="I4" s="12"/>
    </row>
    <row r="5" s="1" customFormat="1" ht="56.25" spans="1:9">
      <c r="A5" s="5" t="s">
        <v>14</v>
      </c>
      <c r="B5" s="6" t="s">
        <v>15</v>
      </c>
      <c r="C5" s="11" t="s">
        <v>16</v>
      </c>
      <c r="D5" s="11" t="s">
        <v>17</v>
      </c>
      <c r="E5" s="6" t="s">
        <v>18</v>
      </c>
      <c r="F5" s="6" t="s">
        <v>19</v>
      </c>
      <c r="G5" s="14">
        <v>252</v>
      </c>
      <c r="H5" s="7">
        <v>61.93869568</v>
      </c>
      <c r="I5" s="7">
        <f>H5*G5</f>
        <v>15608.55131136</v>
      </c>
    </row>
    <row r="6" s="1" customFormat="1" ht="56.25" spans="1:9">
      <c r="A6" s="5" t="s">
        <v>20</v>
      </c>
      <c r="B6" s="6" t="s">
        <v>21</v>
      </c>
      <c r="C6" s="11" t="s">
        <v>16</v>
      </c>
      <c r="D6" s="11" t="s">
        <v>17</v>
      </c>
      <c r="E6" s="6" t="s">
        <v>18</v>
      </c>
      <c r="F6" s="6" t="s">
        <v>19</v>
      </c>
      <c r="G6" s="14">
        <v>15</v>
      </c>
      <c r="H6" s="7">
        <v>61.93869568</v>
      </c>
      <c r="I6" s="7">
        <f t="shared" ref="I6:I37" si="0">H6*G6</f>
        <v>929.0804352</v>
      </c>
    </row>
    <row r="7" s="1" customFormat="1" ht="56.25" spans="1:9">
      <c r="A7" s="5" t="s">
        <v>22</v>
      </c>
      <c r="B7" s="6" t="s">
        <v>23</v>
      </c>
      <c r="C7" s="11" t="s">
        <v>16</v>
      </c>
      <c r="D7" s="11" t="s">
        <v>17</v>
      </c>
      <c r="E7" s="6" t="s">
        <v>18</v>
      </c>
      <c r="F7" s="6" t="s">
        <v>19</v>
      </c>
      <c r="G7" s="14">
        <v>15</v>
      </c>
      <c r="H7" s="7">
        <v>61.93869568</v>
      </c>
      <c r="I7" s="7">
        <f t="shared" si="0"/>
        <v>929.0804352</v>
      </c>
    </row>
    <row r="8" s="1" customFormat="1" ht="56.25" spans="1:9">
      <c r="A8" s="5" t="s">
        <v>24</v>
      </c>
      <c r="B8" s="6" t="s">
        <v>25</v>
      </c>
      <c r="C8" s="11" t="s">
        <v>16</v>
      </c>
      <c r="D8" s="11" t="s">
        <v>26</v>
      </c>
      <c r="E8" s="6" t="s">
        <v>27</v>
      </c>
      <c r="F8" s="6" t="s">
        <v>19</v>
      </c>
      <c r="G8" s="14">
        <v>6</v>
      </c>
      <c r="H8" s="7">
        <v>150.401771316</v>
      </c>
      <c r="I8" s="7">
        <f t="shared" si="0"/>
        <v>902.410627896</v>
      </c>
    </row>
    <row r="9" s="1" customFormat="1" ht="56.25" spans="1:9">
      <c r="A9" s="5" t="s">
        <v>28</v>
      </c>
      <c r="B9" s="6" t="s">
        <v>29</v>
      </c>
      <c r="C9" s="11" t="s">
        <v>16</v>
      </c>
      <c r="D9" s="11" t="s">
        <v>26</v>
      </c>
      <c r="E9" s="6" t="s">
        <v>27</v>
      </c>
      <c r="F9" s="6" t="s">
        <v>19</v>
      </c>
      <c r="G9" s="14">
        <v>21</v>
      </c>
      <c r="H9" s="7">
        <v>150.401771316</v>
      </c>
      <c r="I9" s="7">
        <f t="shared" si="0"/>
        <v>3158.437197636</v>
      </c>
    </row>
    <row r="10" s="1" customFormat="1" spans="1:9">
      <c r="A10" s="8" t="s">
        <v>30</v>
      </c>
      <c r="B10" s="9" t="s">
        <v>31</v>
      </c>
      <c r="C10" s="10"/>
      <c r="D10" s="11"/>
      <c r="E10" s="6"/>
      <c r="F10" s="6"/>
      <c r="G10" s="14"/>
      <c r="H10" s="7"/>
      <c r="I10" s="7"/>
    </row>
    <row r="11" s="1" customFormat="1" ht="78.75" spans="1:9">
      <c r="A11" s="5" t="s">
        <v>32</v>
      </c>
      <c r="B11" s="6" t="s">
        <v>33</v>
      </c>
      <c r="C11" s="11" t="s">
        <v>34</v>
      </c>
      <c r="D11" s="11" t="s">
        <v>35</v>
      </c>
      <c r="E11" s="6" t="s">
        <v>36</v>
      </c>
      <c r="F11" s="6" t="s">
        <v>19</v>
      </c>
      <c r="G11" s="14">
        <v>97.937</v>
      </c>
      <c r="H11" s="7">
        <v>2100</v>
      </c>
      <c r="I11" s="7">
        <f t="shared" si="0"/>
        <v>205667.7</v>
      </c>
    </row>
    <row r="12" s="1" customFormat="1" ht="78.75" spans="1:9">
      <c r="A12" s="5" t="s">
        <v>37</v>
      </c>
      <c r="B12" s="6" t="s">
        <v>38</v>
      </c>
      <c r="C12" s="11" t="s">
        <v>34</v>
      </c>
      <c r="D12" s="11" t="s">
        <v>35</v>
      </c>
      <c r="E12" s="6" t="s">
        <v>36</v>
      </c>
      <c r="F12" s="6" t="s">
        <v>19</v>
      </c>
      <c r="G12" s="14">
        <v>97.937</v>
      </c>
      <c r="H12" s="7">
        <v>2450</v>
      </c>
      <c r="I12" s="7">
        <f t="shared" si="0"/>
        <v>239945.65</v>
      </c>
    </row>
    <row r="13" s="1" customFormat="1" ht="78.75" spans="1:9">
      <c r="A13" s="5" t="s">
        <v>39</v>
      </c>
      <c r="B13" s="6" t="s">
        <v>40</v>
      </c>
      <c r="C13" s="11" t="s">
        <v>34</v>
      </c>
      <c r="D13" s="11" t="s">
        <v>35</v>
      </c>
      <c r="E13" s="6" t="s">
        <v>36</v>
      </c>
      <c r="F13" s="6" t="s">
        <v>19</v>
      </c>
      <c r="G13" s="14">
        <v>16</v>
      </c>
      <c r="H13" s="7">
        <v>2100</v>
      </c>
      <c r="I13" s="7">
        <f t="shared" si="0"/>
        <v>33600</v>
      </c>
    </row>
    <row r="14" s="1" customFormat="1" ht="78.75" spans="1:9">
      <c r="A14" s="5" t="s">
        <v>41</v>
      </c>
      <c r="B14" s="6" t="s">
        <v>42</v>
      </c>
      <c r="C14" s="11" t="s">
        <v>43</v>
      </c>
      <c r="D14" s="11" t="s">
        <v>44</v>
      </c>
      <c r="E14" s="6" t="s">
        <v>36</v>
      </c>
      <c r="F14" s="6"/>
      <c r="G14" s="14">
        <v>1.25</v>
      </c>
      <c r="H14" s="7">
        <v>10000</v>
      </c>
      <c r="I14" s="7">
        <f t="shared" si="0"/>
        <v>12500</v>
      </c>
    </row>
    <row r="15" s="1" customFormat="1" ht="56.25" spans="1:9">
      <c r="A15" s="5" t="s">
        <v>45</v>
      </c>
      <c r="B15" s="6" t="s">
        <v>46</v>
      </c>
      <c r="C15" s="11" t="s">
        <v>47</v>
      </c>
      <c r="D15" s="11" t="s">
        <v>48</v>
      </c>
      <c r="E15" s="6" t="s">
        <v>49</v>
      </c>
      <c r="F15" s="6" t="s">
        <v>19</v>
      </c>
      <c r="G15" s="14">
        <v>1</v>
      </c>
      <c r="H15" s="7">
        <v>9753.64</v>
      </c>
      <c r="I15" s="7">
        <f t="shared" si="0"/>
        <v>9753.64</v>
      </c>
    </row>
    <row r="16" s="1" customFormat="1" ht="56.25" spans="1:9">
      <c r="A16" s="5" t="s">
        <v>50</v>
      </c>
      <c r="B16" s="6" t="s">
        <v>51</v>
      </c>
      <c r="C16" s="11" t="s">
        <v>47</v>
      </c>
      <c r="D16" s="11" t="s">
        <v>48</v>
      </c>
      <c r="E16" s="6" t="s">
        <v>49</v>
      </c>
      <c r="F16" s="6" t="s">
        <v>19</v>
      </c>
      <c r="G16" s="14">
        <v>1</v>
      </c>
      <c r="H16" s="7">
        <v>8451.64</v>
      </c>
      <c r="I16" s="7">
        <f t="shared" si="0"/>
        <v>8451.64</v>
      </c>
    </row>
    <row r="17" s="1" customFormat="1" ht="56.25" spans="1:9">
      <c r="A17" s="5" t="s">
        <v>52</v>
      </c>
      <c r="B17" s="6" t="s">
        <v>53</v>
      </c>
      <c r="C17" s="11" t="s">
        <v>47</v>
      </c>
      <c r="D17" s="11" t="s">
        <v>48</v>
      </c>
      <c r="E17" s="6" t="s">
        <v>49</v>
      </c>
      <c r="F17" s="6" t="s">
        <v>19</v>
      </c>
      <c r="G17" s="14">
        <v>1</v>
      </c>
      <c r="H17" s="7">
        <v>8538.44</v>
      </c>
      <c r="I17" s="7">
        <f t="shared" si="0"/>
        <v>8538.44</v>
      </c>
    </row>
    <row r="18" s="1" customFormat="1" ht="56.25" spans="1:9">
      <c r="A18" s="5" t="s">
        <v>54</v>
      </c>
      <c r="B18" s="6" t="s">
        <v>55</v>
      </c>
      <c r="C18" s="11" t="s">
        <v>47</v>
      </c>
      <c r="D18" s="11" t="s">
        <v>48</v>
      </c>
      <c r="E18" s="6" t="s">
        <v>49</v>
      </c>
      <c r="F18" s="6" t="s">
        <v>19</v>
      </c>
      <c r="G18" s="14">
        <v>1</v>
      </c>
      <c r="H18" s="7">
        <v>9580.04</v>
      </c>
      <c r="I18" s="7">
        <f t="shared" si="0"/>
        <v>9580.04</v>
      </c>
    </row>
    <row r="19" s="1" customFormat="1" ht="56.25" spans="1:9">
      <c r="A19" s="5" t="s">
        <v>56</v>
      </c>
      <c r="B19" s="6" t="s">
        <v>57</v>
      </c>
      <c r="C19" s="11" t="s">
        <v>47</v>
      </c>
      <c r="D19" s="11" t="s">
        <v>48</v>
      </c>
      <c r="E19" s="6" t="s">
        <v>49</v>
      </c>
      <c r="F19" s="6" t="s">
        <v>19</v>
      </c>
      <c r="G19" s="14">
        <v>1</v>
      </c>
      <c r="H19" s="7">
        <v>9666.84</v>
      </c>
      <c r="I19" s="7">
        <f t="shared" si="0"/>
        <v>9666.84</v>
      </c>
    </row>
    <row r="20" s="1" customFormat="1" ht="56.25" spans="1:9">
      <c r="A20" s="5" t="s">
        <v>58</v>
      </c>
      <c r="B20" s="6" t="s">
        <v>59</v>
      </c>
      <c r="C20" s="11" t="s">
        <v>47</v>
      </c>
      <c r="D20" s="11" t="s">
        <v>48</v>
      </c>
      <c r="E20" s="6" t="s">
        <v>49</v>
      </c>
      <c r="F20" s="6" t="s">
        <v>19</v>
      </c>
      <c r="G20" s="14">
        <v>1</v>
      </c>
      <c r="H20" s="7">
        <v>8451.64</v>
      </c>
      <c r="I20" s="7">
        <f t="shared" si="0"/>
        <v>8451.64</v>
      </c>
    </row>
    <row r="21" s="1" customFormat="1" ht="56.25" spans="1:9">
      <c r="A21" s="5" t="s">
        <v>60</v>
      </c>
      <c r="B21" s="6" t="s">
        <v>61</v>
      </c>
      <c r="C21" s="11" t="s">
        <v>47</v>
      </c>
      <c r="D21" s="11" t="s">
        <v>48</v>
      </c>
      <c r="E21" s="6" t="s">
        <v>49</v>
      </c>
      <c r="F21" s="6" t="s">
        <v>19</v>
      </c>
      <c r="G21" s="14">
        <v>1</v>
      </c>
      <c r="H21" s="7">
        <v>9927.24</v>
      </c>
      <c r="I21" s="7">
        <f t="shared" si="0"/>
        <v>9927.24</v>
      </c>
    </row>
    <row r="22" s="1" customFormat="1" ht="56.25" spans="1:9">
      <c r="A22" s="5" t="s">
        <v>62</v>
      </c>
      <c r="B22" s="6" t="s">
        <v>63</v>
      </c>
      <c r="C22" s="11" t="s">
        <v>47</v>
      </c>
      <c r="D22" s="11" t="s">
        <v>48</v>
      </c>
      <c r="E22" s="6" t="s">
        <v>49</v>
      </c>
      <c r="F22" s="6" t="s">
        <v>19</v>
      </c>
      <c r="G22" s="14">
        <v>1</v>
      </c>
      <c r="H22" s="7">
        <v>8451.64</v>
      </c>
      <c r="I22" s="7">
        <f t="shared" si="0"/>
        <v>8451.64</v>
      </c>
    </row>
    <row r="23" s="1" customFormat="1" ht="56.25" spans="1:9">
      <c r="A23" s="5" t="s">
        <v>64</v>
      </c>
      <c r="B23" s="6" t="s">
        <v>65</v>
      </c>
      <c r="C23" s="11" t="s">
        <v>47</v>
      </c>
      <c r="D23" s="11" t="s">
        <v>48</v>
      </c>
      <c r="E23" s="6" t="s">
        <v>49</v>
      </c>
      <c r="F23" s="6" t="s">
        <v>19</v>
      </c>
      <c r="G23" s="14">
        <v>1</v>
      </c>
      <c r="H23" s="7">
        <v>9753.64</v>
      </c>
      <c r="I23" s="7">
        <f t="shared" si="0"/>
        <v>9753.64</v>
      </c>
    </row>
    <row r="24" s="1" customFormat="1" ht="56.25" spans="1:9">
      <c r="A24" s="5" t="s">
        <v>66</v>
      </c>
      <c r="B24" s="6" t="s">
        <v>67</v>
      </c>
      <c r="C24" s="11" t="s">
        <v>47</v>
      </c>
      <c r="D24" s="11" t="s">
        <v>48</v>
      </c>
      <c r="E24" s="6" t="s">
        <v>49</v>
      </c>
      <c r="F24" s="6" t="s">
        <v>19</v>
      </c>
      <c r="G24" s="14">
        <v>1</v>
      </c>
      <c r="H24" s="7">
        <v>8625.24</v>
      </c>
      <c r="I24" s="7">
        <f t="shared" si="0"/>
        <v>8625.24</v>
      </c>
    </row>
    <row r="25" s="1" customFormat="1" ht="56.25" spans="1:9">
      <c r="A25" s="5" t="s">
        <v>68</v>
      </c>
      <c r="B25" s="6" t="s">
        <v>69</v>
      </c>
      <c r="C25" s="11" t="s">
        <v>47</v>
      </c>
      <c r="D25" s="11" t="s">
        <v>48</v>
      </c>
      <c r="E25" s="6" t="s">
        <v>49</v>
      </c>
      <c r="F25" s="6" t="s">
        <v>19</v>
      </c>
      <c r="G25" s="14">
        <v>1</v>
      </c>
      <c r="H25" s="7">
        <v>9666.84</v>
      </c>
      <c r="I25" s="7">
        <f t="shared" si="0"/>
        <v>9666.84</v>
      </c>
    </row>
    <row r="26" s="1" customFormat="1" ht="56.25" spans="1:9">
      <c r="A26" s="5" t="s">
        <v>70</v>
      </c>
      <c r="B26" s="6" t="s">
        <v>71</v>
      </c>
      <c r="C26" s="11" t="s">
        <v>47</v>
      </c>
      <c r="D26" s="11" t="s">
        <v>48</v>
      </c>
      <c r="E26" s="6" t="s">
        <v>49</v>
      </c>
      <c r="F26" s="6" t="s">
        <v>19</v>
      </c>
      <c r="G26" s="14">
        <v>1</v>
      </c>
      <c r="H26" s="7">
        <v>9840.44</v>
      </c>
      <c r="I26" s="7">
        <f t="shared" si="0"/>
        <v>9840.44</v>
      </c>
    </row>
    <row r="27" s="1" customFormat="1" ht="56.25" spans="1:9">
      <c r="A27" s="5" t="s">
        <v>72</v>
      </c>
      <c r="B27" s="6" t="s">
        <v>73</v>
      </c>
      <c r="C27" s="11" t="s">
        <v>47</v>
      </c>
      <c r="D27" s="11" t="s">
        <v>48</v>
      </c>
      <c r="E27" s="6" t="s">
        <v>49</v>
      </c>
      <c r="F27" s="6" t="s">
        <v>19</v>
      </c>
      <c r="G27" s="14">
        <v>1</v>
      </c>
      <c r="H27" s="7">
        <v>8538.44</v>
      </c>
      <c r="I27" s="7">
        <f t="shared" si="0"/>
        <v>8538.44</v>
      </c>
    </row>
    <row r="28" s="1" customFormat="1" ht="56.25" spans="1:9">
      <c r="A28" s="5" t="s">
        <v>74</v>
      </c>
      <c r="B28" s="6" t="s">
        <v>75</v>
      </c>
      <c r="C28" s="11" t="s">
        <v>47</v>
      </c>
      <c r="D28" s="11" t="s">
        <v>48</v>
      </c>
      <c r="E28" s="6" t="s">
        <v>49</v>
      </c>
      <c r="F28" s="6" t="s">
        <v>19</v>
      </c>
      <c r="G28" s="14">
        <v>1</v>
      </c>
      <c r="H28" s="7">
        <v>9840.44</v>
      </c>
      <c r="I28" s="7">
        <f t="shared" si="0"/>
        <v>9840.44</v>
      </c>
    </row>
    <row r="29" s="1" customFormat="1" ht="56.25" spans="1:9">
      <c r="A29" s="5" t="s">
        <v>76</v>
      </c>
      <c r="B29" s="6" t="s">
        <v>77</v>
      </c>
      <c r="C29" s="11" t="s">
        <v>47</v>
      </c>
      <c r="D29" s="11" t="s">
        <v>48</v>
      </c>
      <c r="E29" s="6" t="s">
        <v>49</v>
      </c>
      <c r="F29" s="6" t="s">
        <v>19</v>
      </c>
      <c r="G29" s="14">
        <v>1</v>
      </c>
      <c r="H29" s="7">
        <v>10014.04</v>
      </c>
      <c r="I29" s="7">
        <f t="shared" si="0"/>
        <v>10014.04</v>
      </c>
    </row>
    <row r="30" s="1" customFormat="1" ht="56.25" spans="1:9">
      <c r="A30" s="5" t="s">
        <v>78</v>
      </c>
      <c r="B30" s="6" t="s">
        <v>79</v>
      </c>
      <c r="C30" s="11" t="s">
        <v>47</v>
      </c>
      <c r="D30" s="11" t="s">
        <v>48</v>
      </c>
      <c r="E30" s="6" t="s">
        <v>49</v>
      </c>
      <c r="F30" s="6" t="s">
        <v>19</v>
      </c>
      <c r="G30" s="14">
        <v>1</v>
      </c>
      <c r="H30" s="7">
        <v>8538.44</v>
      </c>
      <c r="I30" s="7">
        <f t="shared" si="0"/>
        <v>8538.44</v>
      </c>
    </row>
    <row r="31" s="1" customFormat="1" ht="56.25" spans="1:9">
      <c r="A31" s="5" t="s">
        <v>80</v>
      </c>
      <c r="B31" s="6" t="s">
        <v>81</v>
      </c>
      <c r="C31" s="11" t="s">
        <v>47</v>
      </c>
      <c r="D31" s="11" t="s">
        <v>48</v>
      </c>
      <c r="E31" s="6" t="s">
        <v>49</v>
      </c>
      <c r="F31" s="6" t="s">
        <v>19</v>
      </c>
      <c r="G31" s="14">
        <v>1</v>
      </c>
      <c r="H31" s="7">
        <v>9840.44</v>
      </c>
      <c r="I31" s="7">
        <f t="shared" si="0"/>
        <v>9840.44</v>
      </c>
    </row>
    <row r="32" s="1" customFormat="1" ht="56.25" spans="1:9">
      <c r="A32" s="5" t="s">
        <v>82</v>
      </c>
      <c r="B32" s="6" t="s">
        <v>83</v>
      </c>
      <c r="C32" s="11" t="s">
        <v>47</v>
      </c>
      <c r="D32" s="11" t="s">
        <v>48</v>
      </c>
      <c r="E32" s="6" t="s">
        <v>49</v>
      </c>
      <c r="F32" s="6" t="s">
        <v>19</v>
      </c>
      <c r="G32" s="14">
        <v>1</v>
      </c>
      <c r="H32" s="7">
        <v>8538.44</v>
      </c>
      <c r="I32" s="7">
        <f t="shared" si="0"/>
        <v>8538.44</v>
      </c>
    </row>
    <row r="33" s="1" customFormat="1" ht="56.25" spans="1:9">
      <c r="A33" s="5" t="s">
        <v>84</v>
      </c>
      <c r="B33" s="6" t="s">
        <v>85</v>
      </c>
      <c r="C33" s="11" t="s">
        <v>47</v>
      </c>
      <c r="D33" s="11" t="s">
        <v>48</v>
      </c>
      <c r="E33" s="6" t="s">
        <v>49</v>
      </c>
      <c r="F33" s="6" t="s">
        <v>19</v>
      </c>
      <c r="G33" s="14">
        <v>1</v>
      </c>
      <c r="H33" s="7">
        <v>7149.64</v>
      </c>
      <c r="I33" s="7">
        <f t="shared" si="0"/>
        <v>7149.64</v>
      </c>
    </row>
    <row r="34" s="1" customFormat="1" ht="56.25" spans="1:9">
      <c r="A34" s="5" t="s">
        <v>86</v>
      </c>
      <c r="B34" s="6" t="s">
        <v>87</v>
      </c>
      <c r="C34" s="11" t="s">
        <v>47</v>
      </c>
      <c r="D34" s="11" t="s">
        <v>48</v>
      </c>
      <c r="E34" s="6" t="s">
        <v>49</v>
      </c>
      <c r="F34" s="6" t="s">
        <v>19</v>
      </c>
      <c r="G34" s="14">
        <v>1</v>
      </c>
      <c r="H34" s="7">
        <v>7149.64</v>
      </c>
      <c r="I34" s="7">
        <f t="shared" si="0"/>
        <v>7149.64</v>
      </c>
    </row>
    <row r="35" s="1" customFormat="1" ht="56.25" spans="1:9">
      <c r="A35" s="5" t="s">
        <v>88</v>
      </c>
      <c r="B35" s="6" t="s">
        <v>89</v>
      </c>
      <c r="C35" s="11" t="s">
        <v>47</v>
      </c>
      <c r="D35" s="11" t="s">
        <v>48</v>
      </c>
      <c r="E35" s="6" t="s">
        <v>49</v>
      </c>
      <c r="F35" s="6" t="s">
        <v>19</v>
      </c>
      <c r="G35" s="14">
        <v>1</v>
      </c>
      <c r="H35" s="7">
        <v>7149.64</v>
      </c>
      <c r="I35" s="7">
        <f t="shared" si="0"/>
        <v>7149.64</v>
      </c>
    </row>
    <row r="36" s="1" customFormat="1" ht="27" customHeight="1" spans="1:9">
      <c r="A36" s="8" t="s">
        <v>90</v>
      </c>
      <c r="B36" s="9" t="s">
        <v>91</v>
      </c>
      <c r="C36" s="10"/>
      <c r="D36" s="11"/>
      <c r="E36" s="6"/>
      <c r="F36" s="6"/>
      <c r="G36" s="14"/>
      <c r="H36" s="7"/>
      <c r="I36" s="7"/>
    </row>
    <row r="37" s="1" customFormat="1" ht="78.75" spans="1:9">
      <c r="A37" s="5" t="s">
        <v>92</v>
      </c>
      <c r="B37" s="6" t="s">
        <v>93</v>
      </c>
      <c r="C37" s="11" t="s">
        <v>43</v>
      </c>
      <c r="D37" s="11" t="s">
        <v>44</v>
      </c>
      <c r="E37" s="6" t="s">
        <v>36</v>
      </c>
      <c r="F37" s="6" t="s">
        <v>19</v>
      </c>
      <c r="G37" s="14">
        <v>1.6</v>
      </c>
      <c r="H37" s="7">
        <v>3000</v>
      </c>
      <c r="I37" s="7">
        <f t="shared" ref="I37:I43" si="1">H37*G37</f>
        <v>4800</v>
      </c>
    </row>
    <row r="38" s="1" customFormat="1" ht="78.75" spans="1:9">
      <c r="A38" s="5" t="s">
        <v>94</v>
      </c>
      <c r="B38" s="6" t="s">
        <v>95</v>
      </c>
      <c r="C38" s="11" t="s">
        <v>43</v>
      </c>
      <c r="D38" s="11" t="s">
        <v>44</v>
      </c>
      <c r="E38" s="6" t="s">
        <v>36</v>
      </c>
      <c r="F38" s="6" t="s">
        <v>19</v>
      </c>
      <c r="G38" s="14">
        <v>1.6</v>
      </c>
      <c r="H38" s="7">
        <v>3000</v>
      </c>
      <c r="I38" s="7">
        <f t="shared" si="1"/>
        <v>4800</v>
      </c>
    </row>
    <row r="39" s="1" customFormat="1" ht="78.75" spans="1:9">
      <c r="A39" s="5" t="s">
        <v>96</v>
      </c>
      <c r="B39" s="6" t="s">
        <v>97</v>
      </c>
      <c r="C39" s="11" t="s">
        <v>43</v>
      </c>
      <c r="D39" s="11" t="s">
        <v>44</v>
      </c>
      <c r="E39" s="6" t="s">
        <v>36</v>
      </c>
      <c r="F39" s="6" t="s">
        <v>19</v>
      </c>
      <c r="G39" s="14">
        <v>1.6</v>
      </c>
      <c r="H39" s="7">
        <v>3000</v>
      </c>
      <c r="I39" s="7">
        <f t="shared" si="1"/>
        <v>4800</v>
      </c>
    </row>
    <row r="40" s="1" customFormat="1" ht="78.75" spans="1:9">
      <c r="A40" s="5" t="s">
        <v>98</v>
      </c>
      <c r="B40" s="6" t="s">
        <v>99</v>
      </c>
      <c r="C40" s="11" t="s">
        <v>43</v>
      </c>
      <c r="D40" s="11" t="s">
        <v>44</v>
      </c>
      <c r="E40" s="6" t="s">
        <v>36</v>
      </c>
      <c r="F40" s="6" t="s">
        <v>19</v>
      </c>
      <c r="G40" s="14">
        <v>1.6</v>
      </c>
      <c r="H40" s="7">
        <v>3000</v>
      </c>
      <c r="I40" s="7">
        <f t="shared" si="1"/>
        <v>4800</v>
      </c>
    </row>
    <row r="41" s="1" customFormat="1" ht="78.75" spans="1:9">
      <c r="A41" s="5" t="s">
        <v>100</v>
      </c>
      <c r="B41" s="6" t="s">
        <v>101</v>
      </c>
      <c r="C41" s="11" t="s">
        <v>43</v>
      </c>
      <c r="D41" s="11" t="s">
        <v>44</v>
      </c>
      <c r="E41" s="6" t="s">
        <v>36</v>
      </c>
      <c r="F41" s="6" t="s">
        <v>19</v>
      </c>
      <c r="G41" s="14">
        <v>1.6</v>
      </c>
      <c r="H41" s="7">
        <v>3000</v>
      </c>
      <c r="I41" s="7">
        <f t="shared" si="1"/>
        <v>4800</v>
      </c>
    </row>
    <row r="42" s="1" customFormat="1" ht="56.25" spans="1:9">
      <c r="A42" s="5" t="s">
        <v>102</v>
      </c>
      <c r="B42" s="15" t="s">
        <v>103</v>
      </c>
      <c r="C42" s="16" t="s">
        <v>104</v>
      </c>
      <c r="D42" s="11" t="s">
        <v>105</v>
      </c>
      <c r="E42" s="6" t="s">
        <v>106</v>
      </c>
      <c r="F42" s="6"/>
      <c r="G42" s="14">
        <v>8</v>
      </c>
      <c r="H42" s="7">
        <v>230.444256331</v>
      </c>
      <c r="I42" s="7">
        <f t="shared" si="1"/>
        <v>1843.554050648</v>
      </c>
    </row>
    <row r="43" s="1" customFormat="1" ht="56.25" spans="1:9">
      <c r="A43" s="8" t="s">
        <v>107</v>
      </c>
      <c r="B43" s="9" t="s">
        <v>108</v>
      </c>
      <c r="C43" s="11" t="s">
        <v>109</v>
      </c>
      <c r="D43" s="11" t="s">
        <v>110</v>
      </c>
      <c r="E43" s="6" t="s">
        <v>111</v>
      </c>
      <c r="F43" s="6" t="s">
        <v>19</v>
      </c>
      <c r="G43" s="14">
        <v>1</v>
      </c>
      <c r="H43" s="7">
        <v>3582</v>
      </c>
      <c r="I43" s="7">
        <f t="shared" si="1"/>
        <v>3582</v>
      </c>
    </row>
    <row r="44" s="1" customFormat="1" spans="1:9">
      <c r="A44" s="8" t="s">
        <v>112</v>
      </c>
      <c r="B44" s="9" t="s">
        <v>113</v>
      </c>
      <c r="C44" s="10"/>
      <c r="D44" s="11"/>
      <c r="E44" s="6"/>
      <c r="F44" s="6"/>
      <c r="G44" s="14"/>
      <c r="H44" s="7"/>
      <c r="I44" s="7"/>
    </row>
    <row r="45" s="1" customFormat="1" ht="56.25" spans="1:9">
      <c r="A45" s="5" t="s">
        <v>114</v>
      </c>
      <c r="B45" s="6" t="s">
        <v>115</v>
      </c>
      <c r="C45" s="11" t="s">
        <v>116</v>
      </c>
      <c r="D45" s="11" t="s">
        <v>117</v>
      </c>
      <c r="E45" s="6" t="s">
        <v>118</v>
      </c>
      <c r="F45" s="6"/>
      <c r="G45" s="14">
        <v>170.1</v>
      </c>
      <c r="H45" s="7">
        <v>400</v>
      </c>
      <c r="I45" s="7">
        <f>H45*G45</f>
        <v>68040</v>
      </c>
    </row>
    <row r="46" s="1" customFormat="1" ht="24" customHeight="1" spans="1:9">
      <c r="A46" s="8" t="s">
        <v>119</v>
      </c>
      <c r="B46" s="9" t="s">
        <v>120</v>
      </c>
      <c r="C46" s="10"/>
      <c r="D46" s="11"/>
      <c r="E46" s="6"/>
      <c r="F46" s="6"/>
      <c r="G46" s="14">
        <v>0</v>
      </c>
      <c r="H46" s="7"/>
      <c r="I46" s="7"/>
    </row>
    <row r="47" s="1" customFormat="1" ht="101.25" spans="1:9">
      <c r="A47" s="5" t="s">
        <v>121</v>
      </c>
      <c r="B47" s="6" t="s">
        <v>122</v>
      </c>
      <c r="C47" s="11" t="s">
        <v>123</v>
      </c>
      <c r="D47" s="11" t="s">
        <v>124</v>
      </c>
      <c r="E47" s="6" t="s">
        <v>125</v>
      </c>
      <c r="F47" s="6"/>
      <c r="G47" s="14">
        <v>292</v>
      </c>
      <c r="H47" s="7">
        <v>1390.74</v>
      </c>
      <c r="I47" s="7">
        <f t="shared" ref="I46:I69" si="2">H47*G47</f>
        <v>406096.08</v>
      </c>
    </row>
    <row r="48" s="1" customFormat="1" ht="101.25" spans="1:9">
      <c r="A48" s="5" t="s">
        <v>126</v>
      </c>
      <c r="B48" s="6" t="s">
        <v>127</v>
      </c>
      <c r="C48" s="11" t="s">
        <v>123</v>
      </c>
      <c r="D48" s="11" t="s">
        <v>124</v>
      </c>
      <c r="E48" s="6" t="s">
        <v>125</v>
      </c>
      <c r="F48" s="6"/>
      <c r="G48" s="14">
        <v>159</v>
      </c>
      <c r="H48" s="7">
        <v>5463.99</v>
      </c>
      <c r="I48" s="7">
        <f t="shared" si="2"/>
        <v>868774.41</v>
      </c>
    </row>
    <row r="49" s="1" customFormat="1" ht="101.25" spans="1:9">
      <c r="A49" s="5" t="s">
        <v>128</v>
      </c>
      <c r="B49" s="6" t="s">
        <v>129</v>
      </c>
      <c r="C49" s="11" t="s">
        <v>123</v>
      </c>
      <c r="D49" s="11" t="s">
        <v>124</v>
      </c>
      <c r="E49" s="6" t="s">
        <v>125</v>
      </c>
      <c r="F49" s="6"/>
      <c r="G49" s="14">
        <v>120</v>
      </c>
      <c r="H49" s="7">
        <v>5464.04</v>
      </c>
      <c r="I49" s="7">
        <f t="shared" si="2"/>
        <v>655684.8</v>
      </c>
    </row>
    <row r="50" s="1" customFormat="1" ht="101.25" spans="1:9">
      <c r="A50" s="5" t="s">
        <v>130</v>
      </c>
      <c r="B50" s="6" t="s">
        <v>131</v>
      </c>
      <c r="C50" s="11" t="s">
        <v>123</v>
      </c>
      <c r="D50" s="11" t="s">
        <v>124</v>
      </c>
      <c r="E50" s="6" t="s">
        <v>125</v>
      </c>
      <c r="F50" s="6"/>
      <c r="G50" s="14">
        <v>64</v>
      </c>
      <c r="H50" s="7">
        <v>5464.25</v>
      </c>
      <c r="I50" s="7">
        <f t="shared" si="2"/>
        <v>349712</v>
      </c>
    </row>
    <row r="51" s="1" customFormat="1" ht="101.25" spans="1:9">
      <c r="A51" s="5" t="s">
        <v>132</v>
      </c>
      <c r="B51" s="6" t="s">
        <v>133</v>
      </c>
      <c r="C51" s="11" t="s">
        <v>123</v>
      </c>
      <c r="D51" s="11" t="s">
        <v>124</v>
      </c>
      <c r="E51" s="6" t="s">
        <v>125</v>
      </c>
      <c r="F51" s="6"/>
      <c r="G51" s="14">
        <v>36</v>
      </c>
      <c r="H51" s="7">
        <v>5464.22</v>
      </c>
      <c r="I51" s="7">
        <f t="shared" si="2"/>
        <v>196711.92</v>
      </c>
    </row>
    <row r="52" s="1" customFormat="1" ht="45" spans="1:9">
      <c r="A52" s="5" t="s">
        <v>134</v>
      </c>
      <c r="B52" s="6" t="s">
        <v>135</v>
      </c>
      <c r="C52" s="11" t="s">
        <v>136</v>
      </c>
      <c r="D52" s="11" t="s">
        <v>137</v>
      </c>
      <c r="E52" s="6" t="s">
        <v>138</v>
      </c>
      <c r="F52" s="6" t="s">
        <v>19</v>
      </c>
      <c r="G52" s="14">
        <v>3274</v>
      </c>
      <c r="H52" s="7">
        <v>20.7437838594</v>
      </c>
      <c r="I52" s="7">
        <f t="shared" si="2"/>
        <v>67915.1483556756</v>
      </c>
    </row>
    <row r="53" s="1" customFormat="1" ht="45" spans="1:9">
      <c r="A53" s="5" t="s">
        <v>139</v>
      </c>
      <c r="B53" s="6" t="s">
        <v>140</v>
      </c>
      <c r="C53" s="11" t="s">
        <v>136</v>
      </c>
      <c r="D53" s="11" t="s">
        <v>137</v>
      </c>
      <c r="E53" s="6" t="s">
        <v>138</v>
      </c>
      <c r="F53" s="6" t="s">
        <v>19</v>
      </c>
      <c r="G53" s="14">
        <v>1707</v>
      </c>
      <c r="H53" s="7">
        <v>24.634532969</v>
      </c>
      <c r="I53" s="7">
        <f t="shared" si="2"/>
        <v>42051.147778083</v>
      </c>
    </row>
    <row r="54" s="1" customFormat="1" ht="45" spans="1:9">
      <c r="A54" s="5" t="s">
        <v>141</v>
      </c>
      <c r="B54" s="6" t="s">
        <v>142</v>
      </c>
      <c r="C54" s="11" t="s">
        <v>136</v>
      </c>
      <c r="D54" s="11" t="s">
        <v>137</v>
      </c>
      <c r="E54" s="6" t="s">
        <v>138</v>
      </c>
      <c r="F54" s="6" t="s">
        <v>19</v>
      </c>
      <c r="G54" s="14">
        <v>1743</v>
      </c>
      <c r="H54" s="7">
        <v>49.269065938</v>
      </c>
      <c r="I54" s="7">
        <f t="shared" si="2"/>
        <v>85875.981929934</v>
      </c>
    </row>
    <row r="55" s="1" customFormat="1" ht="45" spans="1:9">
      <c r="A55" s="5" t="s">
        <v>143</v>
      </c>
      <c r="B55" s="6" t="s">
        <v>144</v>
      </c>
      <c r="C55" s="11" t="s">
        <v>136</v>
      </c>
      <c r="D55" s="11" t="s">
        <v>137</v>
      </c>
      <c r="E55" s="6" t="s">
        <v>138</v>
      </c>
      <c r="F55" s="6" t="s">
        <v>19</v>
      </c>
      <c r="G55" s="14">
        <v>5490</v>
      </c>
      <c r="H55" s="7">
        <v>73.903598907</v>
      </c>
      <c r="I55" s="7">
        <f t="shared" si="2"/>
        <v>405730.75799943</v>
      </c>
    </row>
    <row r="56" s="1" customFormat="1" ht="45" spans="1:9">
      <c r="A56" s="5" t="s">
        <v>145</v>
      </c>
      <c r="B56" s="6" t="s">
        <v>146</v>
      </c>
      <c r="C56" s="11" t="s">
        <v>136</v>
      </c>
      <c r="D56" s="11" t="s">
        <v>137</v>
      </c>
      <c r="E56" s="6" t="s">
        <v>138</v>
      </c>
      <c r="F56" s="6" t="s">
        <v>19</v>
      </c>
      <c r="G56" s="14">
        <v>11228</v>
      </c>
      <c r="H56" s="7">
        <v>7</v>
      </c>
      <c r="I56" s="7">
        <f t="shared" si="2"/>
        <v>78596</v>
      </c>
    </row>
    <row r="57" s="1" customFormat="1" ht="67.5" spans="1:9">
      <c r="A57" s="5" t="s">
        <v>147</v>
      </c>
      <c r="B57" s="6" t="s">
        <v>148</v>
      </c>
      <c r="C57" s="11" t="s">
        <v>149</v>
      </c>
      <c r="D57" s="11" t="s">
        <v>150</v>
      </c>
      <c r="E57" s="6" t="s">
        <v>138</v>
      </c>
      <c r="F57" s="6" t="s">
        <v>19</v>
      </c>
      <c r="G57" s="14">
        <v>20558</v>
      </c>
      <c r="H57" s="7">
        <v>3.84</v>
      </c>
      <c r="I57" s="7">
        <f t="shared" si="2"/>
        <v>78942.72</v>
      </c>
    </row>
    <row r="58" s="1" customFormat="1" ht="67.5" spans="1:9">
      <c r="A58" s="5" t="s">
        <v>151</v>
      </c>
      <c r="B58" s="6" t="s">
        <v>152</v>
      </c>
      <c r="C58" s="11" t="s">
        <v>149</v>
      </c>
      <c r="D58" s="11" t="s">
        <v>150</v>
      </c>
      <c r="E58" s="6" t="s">
        <v>138</v>
      </c>
      <c r="F58" s="6" t="s">
        <v>19</v>
      </c>
      <c r="G58" s="14">
        <v>35122</v>
      </c>
      <c r="H58" s="7">
        <v>7.68</v>
      </c>
      <c r="I58" s="7">
        <f t="shared" si="2"/>
        <v>269736.96</v>
      </c>
    </row>
    <row r="59" s="1" customFormat="1" ht="67.5" spans="1:9">
      <c r="A59" s="5" t="s">
        <v>153</v>
      </c>
      <c r="B59" s="6" t="s">
        <v>154</v>
      </c>
      <c r="C59" s="11" t="s">
        <v>149</v>
      </c>
      <c r="D59" s="11" t="s">
        <v>150</v>
      </c>
      <c r="E59" s="6" t="s">
        <v>138</v>
      </c>
      <c r="F59" s="6" t="s">
        <v>19</v>
      </c>
      <c r="G59" s="14">
        <v>34999</v>
      </c>
      <c r="H59" s="7">
        <v>9.35</v>
      </c>
      <c r="I59" s="7">
        <f t="shared" si="2"/>
        <v>327240.65</v>
      </c>
    </row>
    <row r="60" s="1" customFormat="1" ht="67.5" spans="1:9">
      <c r="A60" s="5" t="s">
        <v>155</v>
      </c>
      <c r="B60" s="6" t="s">
        <v>156</v>
      </c>
      <c r="C60" s="11" t="s">
        <v>149</v>
      </c>
      <c r="D60" s="11" t="s">
        <v>150</v>
      </c>
      <c r="E60" s="6" t="s">
        <v>138</v>
      </c>
      <c r="F60" s="6" t="s">
        <v>19</v>
      </c>
      <c r="G60" s="14">
        <v>46815</v>
      </c>
      <c r="H60" s="7">
        <v>10.886</v>
      </c>
      <c r="I60" s="7">
        <f t="shared" si="2"/>
        <v>509628.09</v>
      </c>
    </row>
    <row r="61" s="1" customFormat="1" ht="67.5" spans="1:9">
      <c r="A61" s="5" t="s">
        <v>157</v>
      </c>
      <c r="B61" s="6" t="s">
        <v>158</v>
      </c>
      <c r="C61" s="11" t="s">
        <v>149</v>
      </c>
      <c r="D61" s="11" t="s">
        <v>150</v>
      </c>
      <c r="E61" s="6" t="s">
        <v>138</v>
      </c>
      <c r="F61" s="6" t="s">
        <v>19</v>
      </c>
      <c r="G61" s="14">
        <v>5684</v>
      </c>
      <c r="H61" s="7">
        <v>12.422</v>
      </c>
      <c r="I61" s="7">
        <f t="shared" si="2"/>
        <v>70606.648</v>
      </c>
    </row>
    <row r="62" s="1" customFormat="1" ht="56.25" spans="1:9">
      <c r="A62" s="5" t="s">
        <v>159</v>
      </c>
      <c r="B62" s="6" t="s">
        <v>160</v>
      </c>
      <c r="C62" s="11" t="s">
        <v>161</v>
      </c>
      <c r="D62" s="11" t="s">
        <v>162</v>
      </c>
      <c r="E62" s="6" t="s">
        <v>163</v>
      </c>
      <c r="F62" s="6" t="s">
        <v>19</v>
      </c>
      <c r="G62" s="14">
        <v>16031</v>
      </c>
      <c r="H62" s="7">
        <v>25.1345229335</v>
      </c>
      <c r="I62" s="7">
        <f t="shared" si="2"/>
        <v>402931.537146938</v>
      </c>
    </row>
    <row r="63" s="1" customFormat="1" ht="56.25" spans="1:9">
      <c r="A63" s="5" t="s">
        <v>164</v>
      </c>
      <c r="B63" s="6" t="s">
        <v>165</v>
      </c>
      <c r="C63" s="11" t="s">
        <v>161</v>
      </c>
      <c r="D63" s="11" t="s">
        <v>162</v>
      </c>
      <c r="E63" s="6" t="s">
        <v>163</v>
      </c>
      <c r="F63" s="6" t="s">
        <v>19</v>
      </c>
      <c r="G63" s="14">
        <v>17417</v>
      </c>
      <c r="H63" s="7">
        <v>25.1345229335</v>
      </c>
      <c r="I63" s="7">
        <f t="shared" si="2"/>
        <v>437767.98593277</v>
      </c>
    </row>
    <row r="64" s="1" customFormat="1" ht="56.25" spans="1:9">
      <c r="A64" s="5"/>
      <c r="B64" s="6" t="s">
        <v>166</v>
      </c>
      <c r="C64" s="11" t="s">
        <v>167</v>
      </c>
      <c r="D64" s="11" t="s">
        <v>168</v>
      </c>
      <c r="E64" s="6" t="s">
        <v>111</v>
      </c>
      <c r="F64" s="6"/>
      <c r="G64" s="14">
        <v>16724</v>
      </c>
      <c r="H64" s="7">
        <v>60.1</v>
      </c>
      <c r="I64" s="7">
        <f t="shared" si="2"/>
        <v>1005112.4</v>
      </c>
    </row>
    <row r="65" s="1" customFormat="1" ht="45" spans="1:9">
      <c r="A65" s="5" t="s">
        <v>169</v>
      </c>
      <c r="B65" s="6" t="s">
        <v>170</v>
      </c>
      <c r="C65" s="11" t="s">
        <v>171</v>
      </c>
      <c r="D65" s="11" t="s">
        <v>172</v>
      </c>
      <c r="E65" s="6" t="s">
        <v>173</v>
      </c>
      <c r="F65" s="6"/>
      <c r="G65" s="14">
        <v>397.04</v>
      </c>
      <c r="H65" s="7">
        <v>450.278173456</v>
      </c>
      <c r="I65" s="7">
        <f t="shared" si="2"/>
        <v>178778.44598897</v>
      </c>
    </row>
    <row r="66" s="1" customFormat="1" ht="45" spans="1:9">
      <c r="A66" s="5" t="s">
        <v>174</v>
      </c>
      <c r="B66" s="6" t="s">
        <v>175</v>
      </c>
      <c r="C66" s="11" t="s">
        <v>176</v>
      </c>
      <c r="D66" s="11" t="s">
        <v>172</v>
      </c>
      <c r="E66" s="6" t="s">
        <v>173</v>
      </c>
      <c r="F66" s="6"/>
      <c r="G66" s="14">
        <v>9214.2</v>
      </c>
      <c r="H66" s="7">
        <v>20.68</v>
      </c>
      <c r="I66" s="7">
        <f t="shared" si="2"/>
        <v>190549.656</v>
      </c>
    </row>
    <row r="67" s="1" customFormat="1" ht="45" spans="1:9">
      <c r="A67" s="5" t="s">
        <v>177</v>
      </c>
      <c r="B67" s="6" t="s">
        <v>178</v>
      </c>
      <c r="C67" s="11" t="s">
        <v>179</v>
      </c>
      <c r="D67" s="11" t="s">
        <v>172</v>
      </c>
      <c r="E67" s="6" t="s">
        <v>173</v>
      </c>
      <c r="F67" s="6"/>
      <c r="G67" s="14">
        <v>9214.2</v>
      </c>
      <c r="H67" s="7">
        <v>10.22</v>
      </c>
      <c r="I67" s="7">
        <f t="shared" si="2"/>
        <v>94169.124</v>
      </c>
    </row>
    <row r="68" s="1" customFormat="1" ht="56.25" spans="1:9">
      <c r="A68" s="5" t="s">
        <v>180</v>
      </c>
      <c r="B68" s="6" t="s">
        <v>181</v>
      </c>
      <c r="C68" s="11" t="s">
        <v>182</v>
      </c>
      <c r="D68" s="11" t="s">
        <v>183</v>
      </c>
      <c r="E68" s="6" t="s">
        <v>184</v>
      </c>
      <c r="F68" s="6"/>
      <c r="G68" s="14">
        <v>727.1</v>
      </c>
      <c r="H68" s="7">
        <v>305</v>
      </c>
      <c r="I68" s="7">
        <f t="shared" si="2"/>
        <v>221765.5</v>
      </c>
    </row>
    <row r="69" s="1" customFormat="1" ht="34" customHeight="1" spans="1:9">
      <c r="A69" s="5"/>
      <c r="B69" s="6" t="s">
        <v>185</v>
      </c>
      <c r="C69" s="11" t="s">
        <v>179</v>
      </c>
      <c r="D69" s="11" t="s">
        <v>172</v>
      </c>
      <c r="E69" s="6" t="s">
        <v>173</v>
      </c>
      <c r="F69" s="6"/>
      <c r="G69" s="17">
        <f>SUM(G56:G61)/100*3.8*0.7</f>
        <v>4107.1996</v>
      </c>
      <c r="H69" s="7">
        <v>219.94</v>
      </c>
      <c r="I69" s="7">
        <f t="shared" si="2"/>
        <v>903337.480024</v>
      </c>
    </row>
    <row r="70" s="1" customFormat="1" ht="34" customHeight="1" spans="1:9">
      <c r="A70" s="5"/>
      <c r="B70" s="6" t="s">
        <v>186</v>
      </c>
      <c r="C70" s="11" t="s">
        <v>187</v>
      </c>
      <c r="D70" s="11" t="s">
        <v>188</v>
      </c>
      <c r="E70" s="6" t="s">
        <v>189</v>
      </c>
      <c r="F70" s="6"/>
      <c r="G70" s="14">
        <v>1</v>
      </c>
      <c r="H70" s="7">
        <v>0</v>
      </c>
      <c r="I70" s="7">
        <f>SUM(I4:I69)*0.02</f>
        <v>172917.766944275</v>
      </c>
    </row>
    <row r="71" s="2" customFormat="1" ht="34" customHeight="1" spans="1:9">
      <c r="A71" s="18" t="s">
        <v>190</v>
      </c>
      <c r="B71" s="19"/>
      <c r="C71" s="19"/>
      <c r="D71" s="19"/>
      <c r="E71" s="19"/>
      <c r="F71" s="19"/>
      <c r="G71" s="19"/>
      <c r="H71" s="20"/>
      <c r="I71" s="24">
        <f>SUM(I5:I70)</f>
        <v>8818806.11415802</v>
      </c>
    </row>
    <row r="72" s="1" customFormat="1" spans="1:4">
      <c r="A72" s="2" t="s">
        <v>191</v>
      </c>
      <c r="C72" s="3"/>
      <c r="D72" s="3"/>
    </row>
    <row r="73" s="1" customFormat="1" spans="1:7">
      <c r="A73" s="21" t="s">
        <v>192</v>
      </c>
      <c r="B73" s="21"/>
      <c r="C73" s="21"/>
      <c r="D73" s="21"/>
      <c r="E73" s="21"/>
      <c r="F73" s="21"/>
      <c r="G73" s="21"/>
    </row>
    <row r="74" s="1" customFormat="1" spans="1:7">
      <c r="A74" s="21" t="s">
        <v>193</v>
      </c>
      <c r="B74" s="21"/>
      <c r="C74" s="21"/>
      <c r="D74" s="21"/>
      <c r="E74" s="21"/>
      <c r="F74" s="21"/>
      <c r="G74" s="21"/>
    </row>
    <row r="75" s="1" customFormat="1" spans="1:7">
      <c r="A75" s="21" t="s">
        <v>194</v>
      </c>
      <c r="B75" s="21"/>
      <c r="C75" s="21"/>
      <c r="D75" s="21"/>
      <c r="E75" s="21"/>
      <c r="F75" s="21"/>
      <c r="G75" s="21"/>
    </row>
    <row r="76" s="1" customFormat="1" spans="1:7">
      <c r="A76" s="21" t="s">
        <v>195</v>
      </c>
      <c r="B76" s="21"/>
      <c r="C76" s="21"/>
      <c r="D76" s="21"/>
      <c r="E76" s="21"/>
      <c r="F76" s="21"/>
      <c r="G76" s="21"/>
    </row>
    <row r="77" s="1" customFormat="1" spans="1:7">
      <c r="A77" s="21" t="s">
        <v>196</v>
      </c>
      <c r="B77" s="21"/>
      <c r="C77" s="21"/>
      <c r="D77" s="21"/>
      <c r="E77" s="21"/>
      <c r="F77" s="21"/>
      <c r="G77" s="21"/>
    </row>
    <row r="78" s="1" customFormat="1" spans="1:7">
      <c r="A78" s="21" t="s">
        <v>197</v>
      </c>
      <c r="B78" s="21"/>
      <c r="C78" s="21"/>
      <c r="D78" s="21"/>
      <c r="E78" s="21"/>
      <c r="F78" s="21"/>
      <c r="G78" s="21"/>
    </row>
    <row r="79" s="1" customFormat="1" spans="1:7">
      <c r="A79" s="21" t="s">
        <v>198</v>
      </c>
      <c r="B79" s="21"/>
      <c r="C79" s="21"/>
      <c r="D79" s="21"/>
      <c r="E79" s="21"/>
      <c r="F79" s="21"/>
      <c r="G79" s="21"/>
    </row>
    <row r="80" s="1" customFormat="1" spans="1:7">
      <c r="A80" s="22" t="s">
        <v>199</v>
      </c>
      <c r="B80" s="22"/>
      <c r="C80" s="22"/>
      <c r="D80" s="22"/>
      <c r="E80" s="22"/>
      <c r="F80" s="22"/>
      <c r="G80" s="22"/>
    </row>
    <row r="81" s="1" customFormat="1" spans="1:7">
      <c r="A81" s="21" t="s">
        <v>200</v>
      </c>
      <c r="B81" s="21"/>
      <c r="C81" s="21"/>
      <c r="D81" s="21"/>
      <c r="E81" s="21"/>
      <c r="F81" s="21"/>
      <c r="G81" s="21"/>
    </row>
    <row r="82" s="1" customFormat="1" spans="1:7">
      <c r="A82" s="23" t="s">
        <v>201</v>
      </c>
      <c r="B82" s="23"/>
      <c r="C82" s="23"/>
      <c r="D82" s="23"/>
      <c r="E82" s="23"/>
      <c r="F82" s="23"/>
      <c r="G82" s="23"/>
    </row>
  </sheetData>
  <autoFilter ref="A2:K82">
    <extLst/>
  </autoFilter>
  <mergeCells count="12">
    <mergeCell ref="A1:I1"/>
    <mergeCell ref="A71:G71"/>
    <mergeCell ref="A73:G73"/>
    <mergeCell ref="A74:G74"/>
    <mergeCell ref="A75:G75"/>
    <mergeCell ref="A76:G76"/>
    <mergeCell ref="A77:G77"/>
    <mergeCell ref="A78:G78"/>
    <mergeCell ref="A79:G79"/>
    <mergeCell ref="A80:G80"/>
    <mergeCell ref="A81:G81"/>
    <mergeCell ref="A82:G8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清单测算表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全辉</dc:creator>
  <cp:lastModifiedBy>蒋淇</cp:lastModifiedBy>
  <dcterms:created xsi:type="dcterms:W3CDTF">2023-07-20T02:21:00Z</dcterms:created>
  <dcterms:modified xsi:type="dcterms:W3CDTF">2023-07-28T06:58:45Z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41A8CA579FD34E0AAA818500C38D4ECD</vt:lpwstr>
  </property>
  <property fmtid="{D5CDD505-2E9C-101B-9397-08002B2CF9AE}" pid="3" name="KSOProductBuildVer">
    <vt:lpwstr>2052-11.8.6.11719</vt:lpwstr>
  </property>
  <property fmtid="{D5CDD505-2E9C-101B-9397-08002B2CF9AE}" pid="4" name="KSOReadingLayout">
    <vt:bool>true</vt:bool>
  </property>
</Properties>
</file>