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钢管-报价表 (2)" sheetId="1" r:id="rId1"/>
  </sheets>
  <definedNames>
    <definedName name="_xlnm._FilterDatabase" localSheetId="0" hidden="1">'钢管-报价表 (2)'!$A$2:$F$16</definedName>
    <definedName name="_xlnm.Print_Titles" localSheetId="0">'钢管-报价表 (2)'!$1:$2</definedName>
  </definedNames>
  <calcPr calcId="144525"/>
</workbook>
</file>

<file path=xl/sharedStrings.xml><?xml version="1.0" encoding="utf-8"?>
<sst xmlns="http://schemas.openxmlformats.org/spreadsheetml/2006/main" count="263" uniqueCount="102">
  <si>
    <t>渝湘复线巴水（K0+000~K76+541）段及南川西环线PPP项目机电工程项目钢管采购分项报价表</t>
  </si>
  <si>
    <t>序号</t>
  </si>
  <si>
    <t>设备名称</t>
  </si>
  <si>
    <t>规格</t>
  </si>
  <si>
    <t>单位</t>
  </si>
  <si>
    <t>品牌</t>
  </si>
  <si>
    <t>数量</t>
  </si>
  <si>
    <t>单价（元）</t>
  </si>
  <si>
    <t>总价（元）</t>
  </si>
  <si>
    <t>渝湘复线巴水（K0+000~K76+541）段</t>
  </si>
  <si>
    <t>镀锌钢管</t>
  </si>
  <si>
    <t>DN65X3.75</t>
  </si>
  <si>
    <t>米</t>
  </si>
  <si>
    <t>DN125×4.5米米</t>
  </si>
  <si>
    <t xml:space="preserve">φ51×3.4 </t>
  </si>
  <si>
    <t>φ89×4.0</t>
  </si>
  <si>
    <t>φ114×4.0</t>
  </si>
  <si>
    <t xml:space="preserve">φ114×4.0 </t>
  </si>
  <si>
    <t>Ф60×3.2</t>
  </si>
  <si>
    <t>延米</t>
  </si>
  <si>
    <t>Ф114×4</t>
  </si>
  <si>
    <t>φ89×3.6米米</t>
  </si>
  <si>
    <t>接地扁钢</t>
  </si>
  <si>
    <t>40×4，用于桥梁监控设备接地</t>
  </si>
  <si>
    <t>Φ60.3×2.9</t>
  </si>
  <si>
    <t>SC20</t>
  </si>
  <si>
    <t>弱电电缆沟接零扁钢</t>
  </si>
  <si>
    <t>镀锌扁钢-40×4</t>
  </si>
  <si>
    <t>洞内消防支管-热镀锌无缝钢管</t>
  </si>
  <si>
    <t>D88.9×4</t>
  </si>
  <si>
    <t>洞内消防支管-热镀锌焊接钢管</t>
  </si>
  <si>
    <t>无缝钢管</t>
  </si>
  <si>
    <t>D168×5</t>
  </si>
  <si>
    <t>焊接钢管</t>
  </si>
  <si>
    <t>D165.1×4.5</t>
  </si>
  <si>
    <t>镀锌焊接钢管</t>
  </si>
  <si>
    <t>D114.3×4</t>
  </si>
  <si>
    <t>厚壁钢管</t>
  </si>
  <si>
    <t>SC25</t>
  </si>
  <si>
    <t>SC50</t>
  </si>
  <si>
    <t>SC100</t>
  </si>
  <si>
    <t>DN50</t>
  </si>
  <si>
    <t>DN100</t>
  </si>
  <si>
    <t>DN80</t>
  </si>
  <si>
    <t>DN300</t>
  </si>
  <si>
    <t>DN200</t>
  </si>
  <si>
    <t>DN150</t>
  </si>
  <si>
    <t>DN32</t>
  </si>
  <si>
    <t>热镀锌钢管</t>
  </si>
  <si>
    <t>SC80</t>
  </si>
  <si>
    <t>桥架内接地扁钢</t>
  </si>
  <si>
    <t>40×4</t>
  </si>
  <si>
    <t>电缆沟内接地扁钢</t>
  </si>
  <si>
    <t>40×5</t>
  </si>
  <si>
    <t>接地极</t>
  </si>
  <si>
    <t>L63×6 角钢  L＝2.5米</t>
  </si>
  <si>
    <t>根</t>
  </si>
  <si>
    <t>40X4</t>
  </si>
  <si>
    <t>热镀锌扁钢</t>
  </si>
  <si>
    <t>‘-40*4</t>
  </si>
  <si>
    <t>人工接地极</t>
  </si>
  <si>
    <t>L50X5 L=2.5米</t>
  </si>
  <si>
    <t>花纹钢盖板</t>
  </si>
  <si>
    <t>980×600×6米米(长×宽×厚)</t>
  </si>
  <si>
    <t>块</t>
  </si>
  <si>
    <t>720×600×6米米(长×宽×厚)</t>
  </si>
  <si>
    <t>580×500×6米米(长×宽×厚)</t>
  </si>
  <si>
    <t>580×200×6米米(长×宽×厚)</t>
  </si>
  <si>
    <t>480×600×6米米(长×宽×厚)</t>
  </si>
  <si>
    <t>380×400×6米米(长×宽×厚)</t>
  </si>
  <si>
    <t>380×200×6米米(长×宽×厚)</t>
  </si>
  <si>
    <t>槽钢</t>
  </si>
  <si>
    <t>10#</t>
  </si>
  <si>
    <t>5#</t>
  </si>
  <si>
    <t>钢板</t>
  </si>
  <si>
    <t>100×5米米</t>
  </si>
  <si>
    <t>钢管</t>
  </si>
  <si>
    <t>热镀锌，SC100</t>
  </si>
  <si>
    <t>镀锌角钢接地极</t>
  </si>
  <si>
    <t>50×50×5×2500</t>
  </si>
  <si>
    <t>镀锌接地扁钢</t>
  </si>
  <si>
    <t>-50×5</t>
  </si>
  <si>
    <t>-40×4</t>
  </si>
  <si>
    <t>Φ114×3.5</t>
  </si>
  <si>
    <t>10#槽钢</t>
  </si>
  <si>
    <t>花纹钢板</t>
  </si>
  <si>
    <t xml:space="preserve">厚6米米 </t>
  </si>
  <si>
    <t>米2</t>
  </si>
  <si>
    <t>千米</t>
  </si>
  <si>
    <t>40×4,用于桥梁监控设备接地</t>
  </si>
  <si>
    <r>
      <rPr>
        <sz val="9"/>
        <color rgb="FF000000"/>
        <rFont val="宋体"/>
        <charset val="134"/>
      </rPr>
      <t>镀锌扁钢</t>
    </r>
    <r>
      <rPr>
        <sz val="11"/>
        <color rgb="FF000000"/>
        <rFont val="Times New Roman"/>
        <charset val="134"/>
      </rPr>
      <t>-</t>
    </r>
    <r>
      <rPr>
        <sz val="9"/>
        <color rgb="FF000000"/>
        <rFont val="宋体"/>
        <charset val="134"/>
      </rPr>
      <t>40X4</t>
    </r>
  </si>
  <si>
    <t>Φ60X3.2</t>
  </si>
  <si>
    <t xml:space="preserve">Φ114X4 </t>
  </si>
  <si>
    <t>φ114钢管</t>
  </si>
  <si>
    <t>φ114×3.5</t>
  </si>
  <si>
    <t>镀锌扁钢</t>
  </si>
  <si>
    <t>-50x5</t>
  </si>
  <si>
    <t>φ 89x4米米</t>
  </si>
  <si>
    <t>接地扁钢-50x5</t>
  </si>
  <si>
    <t xml:space="preserve">扁钢50x5                 </t>
  </si>
  <si>
    <t xml:space="preserve">米    </t>
  </si>
  <si>
    <t>合计（元）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</si>
</sst>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_ "/>
  </numFmts>
  <fonts count="30">
    <font>
      <sz val="12"/>
      <name val="宋体"/>
      <charset val="1"/>
    </font>
    <font>
      <b/>
      <sz val="12"/>
      <name val="宋体"/>
      <charset val="1"/>
    </font>
    <font>
      <b/>
      <sz val="10"/>
      <color indexed="8"/>
      <name val="宋体"/>
      <charset val="134"/>
    </font>
    <font>
      <b/>
      <sz val="10"/>
      <name val="宋体"/>
      <charset val="1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176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7" fillId="2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 applyProtection="1">
      <alignment horizontal="center" vertical="center" wrapText="1"/>
    </xf>
    <xf numFmtId="178" fontId="6" fillId="0" borderId="2" xfId="0" applyNumberFormat="1" applyFont="1" applyFill="1" applyBorder="1" applyAlignment="1" applyProtection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8"/>
  <sheetViews>
    <sheetView tabSelected="1" zoomScale="110" zoomScaleNormal="110" workbookViewId="0">
      <selection activeCell="A88" sqref="A88:F88"/>
    </sheetView>
  </sheetViews>
  <sheetFormatPr defaultColWidth="9" defaultRowHeight="14.25" outlineLevelCol="7"/>
  <cols>
    <col min="1" max="1" width="5.25" style="1" customWidth="1"/>
    <col min="2" max="2" width="15.125" style="1" customWidth="1"/>
    <col min="3" max="3" width="15.1166666666667" style="2" customWidth="1"/>
    <col min="4" max="4" width="6.81666666666667" style="1" customWidth="1"/>
    <col min="5" max="6" width="9" style="1"/>
    <col min="7" max="7" width="11.375" style="1" customWidth="1"/>
    <col min="8" max="8" width="11.375" customWidth="1"/>
  </cols>
  <sheetData>
    <row r="1" ht="34" customHeight="1" spans="1:8">
      <c r="A1" s="3" t="s">
        <v>0</v>
      </c>
      <c r="B1" s="4"/>
      <c r="C1" s="4"/>
      <c r="D1" s="4"/>
      <c r="E1" s="4"/>
      <c r="F1" s="4"/>
      <c r="G1" s="4"/>
      <c r="H1" s="5"/>
    </row>
    <row r="2" ht="35" customHeight="1" spans="1:8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 t="s">
        <v>6</v>
      </c>
      <c r="G2" s="9" t="s">
        <v>7</v>
      </c>
      <c r="H2" s="10" t="s">
        <v>8</v>
      </c>
    </row>
    <row r="3" ht="35" customHeight="1" spans="1:8">
      <c r="A3" s="11" t="s">
        <v>9</v>
      </c>
      <c r="B3" s="11"/>
      <c r="C3" s="11"/>
      <c r="D3" s="11"/>
      <c r="E3" s="12"/>
      <c r="F3" s="13"/>
      <c r="G3" s="13"/>
      <c r="H3" s="14"/>
    </row>
    <row r="4" ht="24" customHeight="1" spans="1:8">
      <c r="A4" s="11">
        <v>1</v>
      </c>
      <c r="B4" s="15" t="s">
        <v>10</v>
      </c>
      <c r="C4" s="15" t="s">
        <v>11</v>
      </c>
      <c r="D4" s="15" t="s">
        <v>12</v>
      </c>
      <c r="E4" s="12"/>
      <c r="F4" s="15">
        <v>2000</v>
      </c>
      <c r="G4" s="16"/>
      <c r="H4" s="17">
        <f>F4*G4</f>
        <v>0</v>
      </c>
    </row>
    <row r="5" ht="24" customHeight="1" spans="1:8">
      <c r="A5" s="11">
        <v>2</v>
      </c>
      <c r="B5" s="15" t="s">
        <v>10</v>
      </c>
      <c r="C5" s="15" t="s">
        <v>13</v>
      </c>
      <c r="D5" s="15" t="s">
        <v>12</v>
      </c>
      <c r="E5" s="12"/>
      <c r="F5" s="15">
        <f>2*1000</f>
        <v>2000</v>
      </c>
      <c r="G5" s="16"/>
      <c r="H5" s="17">
        <f t="shared" ref="H4:H67" si="0">F5*G5</f>
        <v>0</v>
      </c>
    </row>
    <row r="6" ht="24" customHeight="1" spans="1:8">
      <c r="A6" s="11">
        <v>3</v>
      </c>
      <c r="B6" s="15" t="s">
        <v>10</v>
      </c>
      <c r="C6" s="15" t="s">
        <v>14</v>
      </c>
      <c r="D6" s="15" t="s">
        <v>12</v>
      </c>
      <c r="E6" s="12"/>
      <c r="F6" s="15">
        <f>3*810</f>
        <v>2430</v>
      </c>
      <c r="G6" s="16"/>
      <c r="H6" s="17">
        <f t="shared" si="0"/>
        <v>0</v>
      </c>
    </row>
    <row r="7" ht="24" customHeight="1" spans="1:8">
      <c r="A7" s="11">
        <v>4</v>
      </c>
      <c r="B7" s="15" t="s">
        <v>10</v>
      </c>
      <c r="C7" s="15" t="s">
        <v>15</v>
      </c>
      <c r="D7" s="15" t="s">
        <v>12</v>
      </c>
      <c r="E7" s="12"/>
      <c r="F7" s="15">
        <f>2*362</f>
        <v>724</v>
      </c>
      <c r="G7" s="16"/>
      <c r="H7" s="17">
        <f t="shared" si="0"/>
        <v>0</v>
      </c>
    </row>
    <row r="8" ht="24" customHeight="1" spans="1:8">
      <c r="A8" s="11">
        <v>5</v>
      </c>
      <c r="B8" s="15" t="s">
        <v>10</v>
      </c>
      <c r="C8" s="15" t="s">
        <v>16</v>
      </c>
      <c r="D8" s="15" t="s">
        <v>12</v>
      </c>
      <c r="E8" s="12"/>
      <c r="F8" s="15">
        <f>4*233</f>
        <v>932</v>
      </c>
      <c r="G8" s="16"/>
      <c r="H8" s="17">
        <f t="shared" si="0"/>
        <v>0</v>
      </c>
    </row>
    <row r="9" ht="24" customHeight="1" spans="1:8">
      <c r="A9" s="11">
        <v>6</v>
      </c>
      <c r="B9" s="15" t="s">
        <v>10</v>
      </c>
      <c r="C9" s="15" t="s">
        <v>17</v>
      </c>
      <c r="D9" s="15" t="s">
        <v>12</v>
      </c>
      <c r="E9" s="12"/>
      <c r="F9" s="15">
        <f>8*445</f>
        <v>3560</v>
      </c>
      <c r="G9" s="16"/>
      <c r="H9" s="17">
        <f t="shared" si="0"/>
        <v>0</v>
      </c>
    </row>
    <row r="10" ht="24" customHeight="1" spans="1:8">
      <c r="A10" s="11">
        <v>7</v>
      </c>
      <c r="B10" s="15" t="s">
        <v>10</v>
      </c>
      <c r="C10" s="15" t="s">
        <v>18</v>
      </c>
      <c r="D10" s="15" t="s">
        <v>19</v>
      </c>
      <c r="E10" s="12"/>
      <c r="F10" s="15">
        <f>2*3274</f>
        <v>6548</v>
      </c>
      <c r="G10" s="16"/>
      <c r="H10" s="17">
        <f t="shared" si="0"/>
        <v>0</v>
      </c>
    </row>
    <row r="11" ht="24" customHeight="1" spans="1:8">
      <c r="A11" s="11">
        <v>8</v>
      </c>
      <c r="B11" s="15" t="s">
        <v>10</v>
      </c>
      <c r="C11" s="15" t="s">
        <v>20</v>
      </c>
      <c r="D11" s="15" t="s">
        <v>19</v>
      </c>
      <c r="E11" s="12"/>
      <c r="F11" s="15">
        <f>2*1707</f>
        <v>3414</v>
      </c>
      <c r="G11" s="16"/>
      <c r="H11" s="17">
        <f t="shared" si="0"/>
        <v>0</v>
      </c>
    </row>
    <row r="12" ht="24" customHeight="1" spans="1:8">
      <c r="A12" s="11">
        <v>9</v>
      </c>
      <c r="B12" s="15" t="s">
        <v>10</v>
      </c>
      <c r="C12" s="15" t="s">
        <v>20</v>
      </c>
      <c r="D12" s="15" t="s">
        <v>19</v>
      </c>
      <c r="E12" s="12"/>
      <c r="F12" s="15">
        <f>4*1743</f>
        <v>6972</v>
      </c>
      <c r="G12" s="16"/>
      <c r="H12" s="17">
        <f t="shared" si="0"/>
        <v>0</v>
      </c>
    </row>
    <row r="13" ht="24" customHeight="1" spans="1:8">
      <c r="A13" s="11">
        <v>10</v>
      </c>
      <c r="B13" s="15" t="s">
        <v>10</v>
      </c>
      <c r="C13" s="15" t="s">
        <v>20</v>
      </c>
      <c r="D13" s="15" t="s">
        <v>19</v>
      </c>
      <c r="E13" s="12"/>
      <c r="F13" s="15">
        <f>6*5490</f>
        <v>32940</v>
      </c>
      <c r="G13" s="16"/>
      <c r="H13" s="17">
        <f t="shared" si="0"/>
        <v>0</v>
      </c>
    </row>
    <row r="14" ht="24" customHeight="1" spans="1:8">
      <c r="A14" s="11">
        <v>11</v>
      </c>
      <c r="B14" s="15" t="s">
        <v>10</v>
      </c>
      <c r="C14" s="15" t="s">
        <v>21</v>
      </c>
      <c r="D14" s="15" t="s">
        <v>12</v>
      </c>
      <c r="E14" s="12"/>
      <c r="F14" s="18">
        <f>1000*19.165</f>
        <v>19165</v>
      </c>
      <c r="G14" s="16"/>
      <c r="H14" s="17">
        <f t="shared" si="0"/>
        <v>0</v>
      </c>
    </row>
    <row r="15" ht="24" customHeight="1" spans="1:8">
      <c r="A15" s="11">
        <v>12</v>
      </c>
      <c r="B15" s="15" t="s">
        <v>22</v>
      </c>
      <c r="C15" s="15" t="s">
        <v>23</v>
      </c>
      <c r="D15" s="15" t="s">
        <v>12</v>
      </c>
      <c r="E15" s="13"/>
      <c r="F15" s="19">
        <f>1000*6.4</f>
        <v>6400</v>
      </c>
      <c r="G15" s="16"/>
      <c r="H15" s="17">
        <f t="shared" si="0"/>
        <v>0</v>
      </c>
    </row>
    <row r="16" ht="24" customHeight="1" spans="1:8">
      <c r="A16" s="11">
        <v>13</v>
      </c>
      <c r="B16" s="15" t="s">
        <v>10</v>
      </c>
      <c r="C16" s="15" t="s">
        <v>24</v>
      </c>
      <c r="D16" s="15" t="s">
        <v>12</v>
      </c>
      <c r="E16" s="13"/>
      <c r="F16" s="15">
        <v>12000</v>
      </c>
      <c r="G16" s="16"/>
      <c r="H16" s="17">
        <f t="shared" si="0"/>
        <v>0</v>
      </c>
    </row>
    <row r="17" ht="24" customHeight="1" spans="1:8">
      <c r="A17" s="11">
        <v>14</v>
      </c>
      <c r="B17" s="15" t="s">
        <v>10</v>
      </c>
      <c r="C17" s="15" t="s">
        <v>25</v>
      </c>
      <c r="D17" s="15" t="s">
        <v>12</v>
      </c>
      <c r="E17" s="13"/>
      <c r="F17" s="15">
        <v>3420</v>
      </c>
      <c r="G17" s="16"/>
      <c r="H17" s="17">
        <f t="shared" si="0"/>
        <v>0</v>
      </c>
    </row>
    <row r="18" ht="24" customHeight="1" spans="1:8">
      <c r="A18" s="11">
        <v>15</v>
      </c>
      <c r="B18" s="15" t="s">
        <v>26</v>
      </c>
      <c r="C18" s="15" t="s">
        <v>27</v>
      </c>
      <c r="D18" s="15" t="s">
        <v>12</v>
      </c>
      <c r="E18" s="13"/>
      <c r="F18" s="15">
        <v>43830</v>
      </c>
      <c r="G18" s="16"/>
      <c r="H18" s="17">
        <f t="shared" si="0"/>
        <v>0</v>
      </c>
    </row>
    <row r="19" ht="24" customHeight="1" spans="1:8">
      <c r="A19" s="11">
        <v>16</v>
      </c>
      <c r="B19" s="15" t="s">
        <v>28</v>
      </c>
      <c r="C19" s="15" t="s">
        <v>29</v>
      </c>
      <c r="D19" s="15" t="s">
        <v>12</v>
      </c>
      <c r="E19" s="13"/>
      <c r="F19" s="15">
        <v>2820</v>
      </c>
      <c r="G19" s="16"/>
      <c r="H19" s="17">
        <f t="shared" si="0"/>
        <v>0</v>
      </c>
    </row>
    <row r="20" ht="24" customHeight="1" spans="1:8">
      <c r="A20" s="11">
        <v>17</v>
      </c>
      <c r="B20" s="15" t="s">
        <v>30</v>
      </c>
      <c r="C20" s="15" t="s">
        <v>29</v>
      </c>
      <c r="D20" s="15" t="s">
        <v>12</v>
      </c>
      <c r="E20" s="13"/>
      <c r="F20" s="15">
        <v>225</v>
      </c>
      <c r="G20" s="16"/>
      <c r="H20" s="17">
        <f t="shared" si="0"/>
        <v>0</v>
      </c>
    </row>
    <row r="21" ht="24" customHeight="1" spans="1:8">
      <c r="A21" s="11">
        <v>18</v>
      </c>
      <c r="B21" s="15" t="s">
        <v>31</v>
      </c>
      <c r="C21" s="15" t="s">
        <v>32</v>
      </c>
      <c r="D21" s="15" t="s">
        <v>12</v>
      </c>
      <c r="E21" s="13"/>
      <c r="F21" s="15">
        <v>39862.2</v>
      </c>
      <c r="G21" s="16"/>
      <c r="H21" s="17">
        <f t="shared" si="0"/>
        <v>0</v>
      </c>
    </row>
    <row r="22" ht="24" customHeight="1" spans="1:8">
      <c r="A22" s="11">
        <v>19</v>
      </c>
      <c r="B22" s="15" t="s">
        <v>33</v>
      </c>
      <c r="C22" s="15" t="s">
        <v>34</v>
      </c>
      <c r="D22" s="15" t="s">
        <v>12</v>
      </c>
      <c r="E22" s="13"/>
      <c r="F22" s="15">
        <v>3290.7</v>
      </c>
      <c r="G22" s="16"/>
      <c r="H22" s="17">
        <f t="shared" si="0"/>
        <v>0</v>
      </c>
    </row>
    <row r="23" ht="24" customHeight="1" spans="1:8">
      <c r="A23" s="11">
        <v>20</v>
      </c>
      <c r="B23" s="15" t="s">
        <v>31</v>
      </c>
      <c r="C23" s="15" t="s">
        <v>32</v>
      </c>
      <c r="D23" s="15" t="s">
        <v>12</v>
      </c>
      <c r="E23" s="13"/>
      <c r="F23" s="15">
        <v>4800</v>
      </c>
      <c r="G23" s="16"/>
      <c r="H23" s="17">
        <f t="shared" si="0"/>
        <v>0</v>
      </c>
    </row>
    <row r="24" ht="24" customHeight="1" spans="1:8">
      <c r="A24" s="11">
        <v>21</v>
      </c>
      <c r="B24" s="15" t="s">
        <v>35</v>
      </c>
      <c r="C24" s="15" t="s">
        <v>34</v>
      </c>
      <c r="D24" s="15" t="s">
        <v>12</v>
      </c>
      <c r="E24" s="13"/>
      <c r="F24" s="15">
        <v>1200</v>
      </c>
      <c r="G24" s="16"/>
      <c r="H24" s="17">
        <f t="shared" si="0"/>
        <v>0</v>
      </c>
    </row>
    <row r="25" ht="24" customHeight="1" spans="1:8">
      <c r="A25" s="11">
        <v>22</v>
      </c>
      <c r="B25" s="15" t="s">
        <v>35</v>
      </c>
      <c r="C25" s="15" t="s">
        <v>36</v>
      </c>
      <c r="D25" s="15" t="s">
        <v>12</v>
      </c>
      <c r="E25" s="13"/>
      <c r="F25" s="15">
        <v>11000</v>
      </c>
      <c r="G25" s="16"/>
      <c r="H25" s="17">
        <f t="shared" si="0"/>
        <v>0</v>
      </c>
    </row>
    <row r="26" ht="24" customHeight="1" spans="1:8">
      <c r="A26" s="11">
        <v>23</v>
      </c>
      <c r="B26" s="15" t="s">
        <v>35</v>
      </c>
      <c r="C26" s="15" t="s">
        <v>29</v>
      </c>
      <c r="D26" s="15" t="s">
        <v>12</v>
      </c>
      <c r="E26" s="13"/>
      <c r="F26" s="15">
        <v>8800</v>
      </c>
      <c r="G26" s="16"/>
      <c r="H26" s="17">
        <f t="shared" si="0"/>
        <v>0</v>
      </c>
    </row>
    <row r="27" ht="24" customHeight="1" spans="1:8">
      <c r="A27" s="11">
        <v>24</v>
      </c>
      <c r="B27" s="15" t="s">
        <v>37</v>
      </c>
      <c r="C27" s="15" t="s">
        <v>38</v>
      </c>
      <c r="D27" s="15" t="s">
        <v>12</v>
      </c>
      <c r="E27" s="13"/>
      <c r="F27" s="20">
        <v>750</v>
      </c>
      <c r="G27" s="16"/>
      <c r="H27" s="17">
        <f t="shared" si="0"/>
        <v>0</v>
      </c>
    </row>
    <row r="28" ht="24" customHeight="1" spans="1:8">
      <c r="A28" s="11">
        <v>25</v>
      </c>
      <c r="B28" s="15" t="s">
        <v>37</v>
      </c>
      <c r="C28" s="21" t="s">
        <v>39</v>
      </c>
      <c r="D28" s="15" t="s">
        <v>12</v>
      </c>
      <c r="E28" s="13"/>
      <c r="F28" s="20">
        <v>2380</v>
      </c>
      <c r="G28" s="16"/>
      <c r="H28" s="17">
        <f t="shared" si="0"/>
        <v>0</v>
      </c>
    </row>
    <row r="29" ht="24" customHeight="1" spans="1:8">
      <c r="A29" s="11">
        <v>26</v>
      </c>
      <c r="B29" s="15" t="s">
        <v>37</v>
      </c>
      <c r="C29" s="21" t="s">
        <v>40</v>
      </c>
      <c r="D29" s="15" t="s">
        <v>12</v>
      </c>
      <c r="E29" s="13"/>
      <c r="F29" s="20">
        <v>12</v>
      </c>
      <c r="G29" s="16"/>
      <c r="H29" s="17">
        <f t="shared" si="0"/>
        <v>0</v>
      </c>
    </row>
    <row r="30" ht="24" customHeight="1" spans="1:8">
      <c r="A30" s="11">
        <v>27</v>
      </c>
      <c r="B30" s="15" t="s">
        <v>10</v>
      </c>
      <c r="C30" s="15" t="s">
        <v>41</v>
      </c>
      <c r="D30" s="15" t="s">
        <v>12</v>
      </c>
      <c r="E30" s="13"/>
      <c r="F30" s="15">
        <v>10</v>
      </c>
      <c r="G30" s="16"/>
      <c r="H30" s="17">
        <f t="shared" si="0"/>
        <v>0</v>
      </c>
    </row>
    <row r="31" ht="24" customHeight="1" spans="1:8">
      <c r="A31" s="11">
        <v>28</v>
      </c>
      <c r="B31" s="15" t="s">
        <v>10</v>
      </c>
      <c r="C31" s="15" t="s">
        <v>42</v>
      </c>
      <c r="D31" s="15" t="s">
        <v>12</v>
      </c>
      <c r="E31" s="13"/>
      <c r="F31" s="15">
        <v>100</v>
      </c>
      <c r="G31" s="16"/>
      <c r="H31" s="17">
        <f t="shared" si="0"/>
        <v>0</v>
      </c>
    </row>
    <row r="32" ht="24" customHeight="1" spans="1:8">
      <c r="A32" s="11">
        <v>29</v>
      </c>
      <c r="B32" s="15" t="s">
        <v>10</v>
      </c>
      <c r="C32" s="15" t="s">
        <v>43</v>
      </c>
      <c r="D32" s="15" t="s">
        <v>12</v>
      </c>
      <c r="E32" s="13"/>
      <c r="F32" s="15">
        <v>100</v>
      </c>
      <c r="G32" s="16"/>
      <c r="H32" s="17">
        <f t="shared" si="0"/>
        <v>0</v>
      </c>
    </row>
    <row r="33" ht="24" customHeight="1" spans="1:8">
      <c r="A33" s="11">
        <v>30</v>
      </c>
      <c r="B33" s="15" t="s">
        <v>35</v>
      </c>
      <c r="C33" s="15" t="s">
        <v>44</v>
      </c>
      <c r="D33" s="15" t="s">
        <v>12</v>
      </c>
      <c r="E33" s="13"/>
      <c r="F33" s="15">
        <v>70</v>
      </c>
      <c r="G33" s="16"/>
      <c r="H33" s="17">
        <f t="shared" si="0"/>
        <v>0</v>
      </c>
    </row>
    <row r="34" ht="24" customHeight="1" spans="1:8">
      <c r="A34" s="11">
        <v>31</v>
      </c>
      <c r="B34" s="15" t="s">
        <v>35</v>
      </c>
      <c r="C34" s="15" t="s">
        <v>45</v>
      </c>
      <c r="D34" s="15" t="s">
        <v>12</v>
      </c>
      <c r="E34" s="13"/>
      <c r="F34" s="15">
        <v>540</v>
      </c>
      <c r="G34" s="16"/>
      <c r="H34" s="17">
        <f t="shared" si="0"/>
        <v>0</v>
      </c>
    </row>
    <row r="35" ht="24" customHeight="1" spans="1:8">
      <c r="A35" s="11">
        <v>32</v>
      </c>
      <c r="B35" s="15" t="s">
        <v>35</v>
      </c>
      <c r="C35" s="15" t="s">
        <v>46</v>
      </c>
      <c r="D35" s="15" t="s">
        <v>12</v>
      </c>
      <c r="E35" s="13"/>
      <c r="F35" s="15">
        <v>280</v>
      </c>
      <c r="G35" s="16"/>
      <c r="H35" s="17">
        <f t="shared" si="0"/>
        <v>0</v>
      </c>
    </row>
    <row r="36" ht="24" customHeight="1" spans="1:8">
      <c r="A36" s="11">
        <v>33</v>
      </c>
      <c r="B36" s="15" t="s">
        <v>35</v>
      </c>
      <c r="C36" s="15" t="s">
        <v>42</v>
      </c>
      <c r="D36" s="15" t="s">
        <v>12</v>
      </c>
      <c r="E36" s="13"/>
      <c r="F36" s="15">
        <v>800</v>
      </c>
      <c r="G36" s="16"/>
      <c r="H36" s="17">
        <f t="shared" si="0"/>
        <v>0</v>
      </c>
    </row>
    <row r="37" ht="24" customHeight="1" spans="1:8">
      <c r="A37" s="11">
        <v>34</v>
      </c>
      <c r="B37" s="15" t="s">
        <v>35</v>
      </c>
      <c r="C37" s="15" t="s">
        <v>43</v>
      </c>
      <c r="D37" s="15" t="s">
        <v>12</v>
      </c>
      <c r="E37" s="13"/>
      <c r="F37" s="15">
        <v>660</v>
      </c>
      <c r="G37" s="16"/>
      <c r="H37" s="17">
        <f t="shared" si="0"/>
        <v>0</v>
      </c>
    </row>
    <row r="38" ht="24" customHeight="1" spans="1:8">
      <c r="A38" s="11">
        <v>35</v>
      </c>
      <c r="B38" s="15" t="s">
        <v>35</v>
      </c>
      <c r="C38" s="15" t="s">
        <v>47</v>
      </c>
      <c r="D38" s="15" t="s">
        <v>12</v>
      </c>
      <c r="E38" s="13"/>
      <c r="F38" s="15">
        <v>260</v>
      </c>
      <c r="G38" s="16"/>
      <c r="H38" s="17">
        <f t="shared" si="0"/>
        <v>0</v>
      </c>
    </row>
    <row r="39" ht="24" customHeight="1" spans="1:8">
      <c r="A39" s="11">
        <v>36</v>
      </c>
      <c r="B39" s="15" t="s">
        <v>37</v>
      </c>
      <c r="C39" s="15" t="s">
        <v>25</v>
      </c>
      <c r="D39" s="15" t="s">
        <v>12</v>
      </c>
      <c r="E39" s="13"/>
      <c r="F39" s="15">
        <v>180</v>
      </c>
      <c r="G39" s="16"/>
      <c r="H39" s="17">
        <f t="shared" si="0"/>
        <v>0</v>
      </c>
    </row>
    <row r="40" ht="24" customHeight="1" spans="1:8">
      <c r="A40" s="11">
        <v>37</v>
      </c>
      <c r="B40" s="15" t="s">
        <v>10</v>
      </c>
      <c r="C40" s="15" t="s">
        <v>25</v>
      </c>
      <c r="D40" s="15" t="s">
        <v>12</v>
      </c>
      <c r="E40" s="13"/>
      <c r="F40" s="15">
        <v>4760</v>
      </c>
      <c r="G40" s="16"/>
      <c r="H40" s="17">
        <f t="shared" si="0"/>
        <v>0</v>
      </c>
    </row>
    <row r="41" ht="24" customHeight="1" spans="1:8">
      <c r="A41" s="11">
        <v>38</v>
      </c>
      <c r="B41" s="15" t="s">
        <v>10</v>
      </c>
      <c r="C41" s="15" t="s">
        <v>39</v>
      </c>
      <c r="D41" s="15" t="s">
        <v>12</v>
      </c>
      <c r="E41" s="13"/>
      <c r="F41" s="15">
        <v>9770</v>
      </c>
      <c r="G41" s="16"/>
      <c r="H41" s="17">
        <f t="shared" si="0"/>
        <v>0</v>
      </c>
    </row>
    <row r="42" ht="24" customHeight="1" spans="1:8">
      <c r="A42" s="11">
        <v>39</v>
      </c>
      <c r="B42" s="20" t="s">
        <v>48</v>
      </c>
      <c r="C42" s="20" t="s">
        <v>49</v>
      </c>
      <c r="D42" s="15" t="s">
        <v>12</v>
      </c>
      <c r="E42" s="13"/>
      <c r="F42" s="15">
        <v>132</v>
      </c>
      <c r="G42" s="16"/>
      <c r="H42" s="17">
        <f t="shared" si="0"/>
        <v>0</v>
      </c>
    </row>
    <row r="43" ht="24" customHeight="1" spans="1:8">
      <c r="A43" s="11">
        <v>40</v>
      </c>
      <c r="B43" s="15" t="s">
        <v>50</v>
      </c>
      <c r="C43" s="15" t="s">
        <v>51</v>
      </c>
      <c r="D43" s="15" t="s">
        <v>12</v>
      </c>
      <c r="E43" s="13"/>
      <c r="F43" s="15">
        <v>85336</v>
      </c>
      <c r="G43" s="16"/>
      <c r="H43" s="17">
        <f t="shared" si="0"/>
        <v>0</v>
      </c>
    </row>
    <row r="44" ht="24" customHeight="1" spans="1:8">
      <c r="A44" s="11">
        <v>41</v>
      </c>
      <c r="B44" s="15" t="s">
        <v>52</v>
      </c>
      <c r="C44" s="15" t="s">
        <v>53</v>
      </c>
      <c r="D44" s="15" t="s">
        <v>12</v>
      </c>
      <c r="E44" s="13"/>
      <c r="F44" s="15">
        <v>42008</v>
      </c>
      <c r="G44" s="16"/>
      <c r="H44" s="17">
        <f t="shared" si="0"/>
        <v>0</v>
      </c>
    </row>
    <row r="45" ht="24" customHeight="1" spans="1:8">
      <c r="A45" s="11">
        <v>42</v>
      </c>
      <c r="B45" s="15" t="s">
        <v>54</v>
      </c>
      <c r="C45" s="15" t="s">
        <v>55</v>
      </c>
      <c r="D45" s="15" t="s">
        <v>56</v>
      </c>
      <c r="E45" s="13"/>
      <c r="F45" s="15">
        <v>110</v>
      </c>
      <c r="G45" s="16"/>
      <c r="H45" s="17">
        <f t="shared" si="0"/>
        <v>0</v>
      </c>
    </row>
    <row r="46" ht="24" customHeight="1" spans="1:8">
      <c r="A46" s="11">
        <v>43</v>
      </c>
      <c r="B46" s="15" t="s">
        <v>22</v>
      </c>
      <c r="C46" s="15" t="s">
        <v>57</v>
      </c>
      <c r="D46" s="15" t="s">
        <v>12</v>
      </c>
      <c r="E46" s="13"/>
      <c r="F46" s="15">
        <v>7.8</v>
      </c>
      <c r="G46" s="16"/>
      <c r="H46" s="17">
        <f t="shared" si="0"/>
        <v>0</v>
      </c>
    </row>
    <row r="47" ht="24" customHeight="1" spans="1:8">
      <c r="A47" s="11">
        <v>44</v>
      </c>
      <c r="B47" s="15" t="s">
        <v>10</v>
      </c>
      <c r="C47" s="15" t="s">
        <v>42</v>
      </c>
      <c r="D47" s="15" t="s">
        <v>12</v>
      </c>
      <c r="E47" s="13"/>
      <c r="F47" s="15">
        <v>5800</v>
      </c>
      <c r="G47" s="16"/>
      <c r="H47" s="17">
        <f t="shared" si="0"/>
        <v>0</v>
      </c>
    </row>
    <row r="48" ht="24" customHeight="1" spans="1:8">
      <c r="A48" s="11">
        <v>45</v>
      </c>
      <c r="B48" s="20" t="s">
        <v>58</v>
      </c>
      <c r="C48" s="20" t="s">
        <v>59</v>
      </c>
      <c r="D48" s="20" t="s">
        <v>12</v>
      </c>
      <c r="E48" s="13"/>
      <c r="F48" s="20">
        <v>943</v>
      </c>
      <c r="G48" s="16"/>
      <c r="H48" s="17">
        <f t="shared" si="0"/>
        <v>0</v>
      </c>
    </row>
    <row r="49" ht="24" customHeight="1" spans="1:8">
      <c r="A49" s="11">
        <v>46</v>
      </c>
      <c r="B49" s="20" t="s">
        <v>60</v>
      </c>
      <c r="C49" s="20" t="s">
        <v>61</v>
      </c>
      <c r="D49" s="20" t="s">
        <v>56</v>
      </c>
      <c r="E49" s="13"/>
      <c r="F49" s="20">
        <v>11</v>
      </c>
      <c r="G49" s="16"/>
      <c r="H49" s="17">
        <f t="shared" si="0"/>
        <v>0</v>
      </c>
    </row>
    <row r="50" ht="24" customHeight="1" spans="1:8">
      <c r="A50" s="11">
        <v>47</v>
      </c>
      <c r="B50" s="15" t="s">
        <v>62</v>
      </c>
      <c r="C50" s="15" t="s">
        <v>63</v>
      </c>
      <c r="D50" s="15" t="s">
        <v>64</v>
      </c>
      <c r="E50" s="13"/>
      <c r="F50" s="15">
        <v>695</v>
      </c>
      <c r="G50" s="16"/>
      <c r="H50" s="17">
        <f t="shared" si="0"/>
        <v>0</v>
      </c>
    </row>
    <row r="51" ht="24" customHeight="1" spans="1:8">
      <c r="A51" s="11">
        <v>48</v>
      </c>
      <c r="B51" s="15" t="s">
        <v>62</v>
      </c>
      <c r="C51" s="15" t="s">
        <v>65</v>
      </c>
      <c r="D51" s="15" t="s">
        <v>64</v>
      </c>
      <c r="E51" s="13"/>
      <c r="F51" s="15">
        <v>563</v>
      </c>
      <c r="G51" s="16"/>
      <c r="H51" s="17">
        <f t="shared" si="0"/>
        <v>0</v>
      </c>
    </row>
    <row r="52" ht="24" customHeight="1" spans="1:8">
      <c r="A52" s="11">
        <v>49</v>
      </c>
      <c r="B52" s="15" t="s">
        <v>62</v>
      </c>
      <c r="C52" s="15" t="s">
        <v>66</v>
      </c>
      <c r="D52" s="15" t="s">
        <v>64</v>
      </c>
      <c r="E52" s="13"/>
      <c r="F52" s="15">
        <v>138</v>
      </c>
      <c r="G52" s="16"/>
      <c r="H52" s="17">
        <f t="shared" si="0"/>
        <v>0</v>
      </c>
    </row>
    <row r="53" ht="24" customHeight="1" spans="1:8">
      <c r="A53" s="11">
        <v>50</v>
      </c>
      <c r="B53" s="15" t="s">
        <v>62</v>
      </c>
      <c r="C53" s="15" t="s">
        <v>67</v>
      </c>
      <c r="D53" s="15" t="s">
        <v>64</v>
      </c>
      <c r="E53" s="13"/>
      <c r="F53" s="15">
        <v>6</v>
      </c>
      <c r="G53" s="16"/>
      <c r="H53" s="17">
        <f t="shared" si="0"/>
        <v>0</v>
      </c>
    </row>
    <row r="54" ht="24" customHeight="1" spans="1:8">
      <c r="A54" s="11">
        <v>51</v>
      </c>
      <c r="B54" s="15" t="s">
        <v>62</v>
      </c>
      <c r="C54" s="15" t="s">
        <v>68</v>
      </c>
      <c r="D54" s="15" t="s">
        <v>64</v>
      </c>
      <c r="E54" s="13"/>
      <c r="F54" s="15">
        <v>256</v>
      </c>
      <c r="G54" s="16"/>
      <c r="H54" s="17">
        <f t="shared" si="0"/>
        <v>0</v>
      </c>
    </row>
    <row r="55" ht="24" customHeight="1" spans="1:8">
      <c r="A55" s="11">
        <v>52</v>
      </c>
      <c r="B55" s="15" t="s">
        <v>62</v>
      </c>
      <c r="C55" s="15" t="s">
        <v>69</v>
      </c>
      <c r="D55" s="15" t="s">
        <v>64</v>
      </c>
      <c r="E55" s="13"/>
      <c r="F55" s="15">
        <v>52</v>
      </c>
      <c r="G55" s="16"/>
      <c r="H55" s="17">
        <f t="shared" si="0"/>
        <v>0</v>
      </c>
    </row>
    <row r="56" ht="24" customHeight="1" spans="1:8">
      <c r="A56" s="11">
        <v>53</v>
      </c>
      <c r="B56" s="15" t="s">
        <v>62</v>
      </c>
      <c r="C56" s="15" t="s">
        <v>70</v>
      </c>
      <c r="D56" s="15" t="s">
        <v>64</v>
      </c>
      <c r="E56" s="13"/>
      <c r="F56" s="15">
        <v>72</v>
      </c>
      <c r="G56" s="16"/>
      <c r="H56" s="17">
        <f t="shared" si="0"/>
        <v>0</v>
      </c>
    </row>
    <row r="57" ht="24" customHeight="1" spans="1:8">
      <c r="A57" s="11">
        <v>54</v>
      </c>
      <c r="B57" s="15" t="s">
        <v>71</v>
      </c>
      <c r="C57" s="15" t="s">
        <v>72</v>
      </c>
      <c r="D57" s="15" t="s">
        <v>12</v>
      </c>
      <c r="E57" s="13"/>
      <c r="F57" s="15">
        <v>952.8</v>
      </c>
      <c r="G57" s="16"/>
      <c r="H57" s="17">
        <f t="shared" si="0"/>
        <v>0</v>
      </c>
    </row>
    <row r="58" ht="24" customHeight="1" spans="1:8">
      <c r="A58" s="11">
        <v>55</v>
      </c>
      <c r="B58" s="15" t="s">
        <v>71</v>
      </c>
      <c r="C58" s="15" t="s">
        <v>73</v>
      </c>
      <c r="D58" s="15" t="s">
        <v>12</v>
      </c>
      <c r="E58" s="13"/>
      <c r="F58" s="15">
        <v>366</v>
      </c>
      <c r="G58" s="16"/>
      <c r="H58" s="17">
        <f t="shared" si="0"/>
        <v>0</v>
      </c>
    </row>
    <row r="59" ht="24" customHeight="1" spans="1:8">
      <c r="A59" s="11">
        <v>56</v>
      </c>
      <c r="B59" s="15" t="s">
        <v>74</v>
      </c>
      <c r="C59" s="15" t="s">
        <v>75</v>
      </c>
      <c r="D59" s="15" t="s">
        <v>12</v>
      </c>
      <c r="E59" s="13"/>
      <c r="F59" s="15">
        <v>846</v>
      </c>
      <c r="G59" s="16"/>
      <c r="H59" s="17">
        <f t="shared" si="0"/>
        <v>0</v>
      </c>
    </row>
    <row r="60" ht="24" customHeight="1" spans="1:8">
      <c r="A60" s="11">
        <v>57</v>
      </c>
      <c r="B60" s="15" t="s">
        <v>76</v>
      </c>
      <c r="C60" s="15" t="s">
        <v>25</v>
      </c>
      <c r="D60" s="15" t="s">
        <v>12</v>
      </c>
      <c r="E60" s="13"/>
      <c r="F60" s="15">
        <v>600</v>
      </c>
      <c r="G60" s="16"/>
      <c r="H60" s="17">
        <f t="shared" si="0"/>
        <v>0</v>
      </c>
    </row>
    <row r="61" ht="24" customHeight="1" spans="1:8">
      <c r="A61" s="11">
        <v>58</v>
      </c>
      <c r="B61" s="15" t="s">
        <v>33</v>
      </c>
      <c r="C61" s="15" t="s">
        <v>77</v>
      </c>
      <c r="D61" s="15" t="s">
        <v>12</v>
      </c>
      <c r="E61" s="13"/>
      <c r="F61" s="15">
        <v>35945</v>
      </c>
      <c r="G61" s="16"/>
      <c r="H61" s="17">
        <f t="shared" si="0"/>
        <v>0</v>
      </c>
    </row>
    <row r="62" ht="24" customHeight="1" spans="1:8">
      <c r="A62" s="11">
        <v>59</v>
      </c>
      <c r="B62" s="15" t="s">
        <v>78</v>
      </c>
      <c r="C62" s="15" t="s">
        <v>79</v>
      </c>
      <c r="D62" s="15" t="s">
        <v>56</v>
      </c>
      <c r="E62" s="13"/>
      <c r="F62" s="15">
        <v>148</v>
      </c>
      <c r="G62" s="16"/>
      <c r="H62" s="17">
        <f t="shared" si="0"/>
        <v>0</v>
      </c>
    </row>
    <row r="63" ht="24" customHeight="1" spans="1:8">
      <c r="A63" s="11">
        <v>60</v>
      </c>
      <c r="B63" s="15" t="s">
        <v>80</v>
      </c>
      <c r="C63" s="15" t="s">
        <v>81</v>
      </c>
      <c r="D63" s="15" t="s">
        <v>12</v>
      </c>
      <c r="E63" s="13"/>
      <c r="F63" s="15">
        <v>1500</v>
      </c>
      <c r="G63" s="16"/>
      <c r="H63" s="17">
        <f t="shared" si="0"/>
        <v>0</v>
      </c>
    </row>
    <row r="64" ht="24" customHeight="1" spans="1:8">
      <c r="A64" s="11">
        <v>61</v>
      </c>
      <c r="B64" s="15" t="s">
        <v>80</v>
      </c>
      <c r="C64" s="15" t="s">
        <v>82</v>
      </c>
      <c r="D64" s="15" t="s">
        <v>12</v>
      </c>
      <c r="E64" s="13"/>
      <c r="F64" s="15">
        <v>690</v>
      </c>
      <c r="G64" s="16"/>
      <c r="H64" s="17">
        <f t="shared" si="0"/>
        <v>0</v>
      </c>
    </row>
    <row r="65" ht="24" customHeight="1" spans="1:8">
      <c r="A65" s="11">
        <v>62</v>
      </c>
      <c r="B65" s="15" t="s">
        <v>10</v>
      </c>
      <c r="C65" s="15" t="s">
        <v>83</v>
      </c>
      <c r="D65" s="15" t="s">
        <v>12</v>
      </c>
      <c r="E65" s="13"/>
      <c r="F65" s="15">
        <v>420</v>
      </c>
      <c r="G65" s="16"/>
      <c r="H65" s="17">
        <f t="shared" si="0"/>
        <v>0</v>
      </c>
    </row>
    <row r="66" ht="24" customHeight="1" spans="1:8">
      <c r="A66" s="11">
        <v>63</v>
      </c>
      <c r="B66" s="15" t="s">
        <v>71</v>
      </c>
      <c r="C66" s="15" t="s">
        <v>84</v>
      </c>
      <c r="D66" s="15" t="s">
        <v>12</v>
      </c>
      <c r="E66" s="13"/>
      <c r="F66" s="15">
        <v>228</v>
      </c>
      <c r="G66" s="16"/>
      <c r="H66" s="17">
        <f t="shared" si="0"/>
        <v>0</v>
      </c>
    </row>
    <row r="67" ht="24" customHeight="1" spans="1:8">
      <c r="A67" s="11">
        <v>64</v>
      </c>
      <c r="B67" s="15" t="s">
        <v>85</v>
      </c>
      <c r="C67" s="15" t="s">
        <v>86</v>
      </c>
      <c r="D67" s="15" t="s">
        <v>87</v>
      </c>
      <c r="E67" s="13"/>
      <c r="F67" s="15">
        <v>49</v>
      </c>
      <c r="G67" s="16"/>
      <c r="H67" s="17">
        <f t="shared" si="0"/>
        <v>0</v>
      </c>
    </row>
    <row r="68" ht="24" customHeight="1" spans="1:8">
      <c r="A68" s="11">
        <v>65</v>
      </c>
      <c r="B68" s="22" t="s">
        <v>10</v>
      </c>
      <c r="C68" s="15" t="s">
        <v>21</v>
      </c>
      <c r="D68" s="15" t="s">
        <v>88</v>
      </c>
      <c r="E68" s="13"/>
      <c r="F68" s="18">
        <v>2.69</v>
      </c>
      <c r="G68" s="16"/>
      <c r="H68" s="17">
        <f t="shared" ref="H68:H87" si="1">F68*G68</f>
        <v>0</v>
      </c>
    </row>
    <row r="69" ht="24" customHeight="1" spans="1:8">
      <c r="A69" s="11">
        <v>66</v>
      </c>
      <c r="B69" s="22" t="s">
        <v>22</v>
      </c>
      <c r="C69" s="15" t="s">
        <v>89</v>
      </c>
      <c r="D69" s="15" t="s">
        <v>88</v>
      </c>
      <c r="E69" s="13"/>
      <c r="F69" s="18">
        <v>5.22</v>
      </c>
      <c r="G69" s="16"/>
      <c r="H69" s="17">
        <f t="shared" si="1"/>
        <v>0</v>
      </c>
    </row>
    <row r="70" ht="24" customHeight="1" spans="1:8">
      <c r="A70" s="11">
        <v>67</v>
      </c>
      <c r="B70" s="22" t="s">
        <v>26</v>
      </c>
      <c r="C70" s="15" t="s">
        <v>90</v>
      </c>
      <c r="D70" s="22" t="s">
        <v>12</v>
      </c>
      <c r="E70" s="13"/>
      <c r="F70" s="15">
        <v>750</v>
      </c>
      <c r="G70" s="16"/>
      <c r="H70" s="17">
        <f t="shared" si="1"/>
        <v>0</v>
      </c>
    </row>
    <row r="71" ht="24" customHeight="1" spans="1:8">
      <c r="A71" s="11">
        <v>68</v>
      </c>
      <c r="B71" s="15" t="s">
        <v>10</v>
      </c>
      <c r="C71" s="15" t="s">
        <v>91</v>
      </c>
      <c r="D71" s="22" t="s">
        <v>19</v>
      </c>
      <c r="E71" s="13"/>
      <c r="F71" s="15">
        <f>2*240</f>
        <v>480</v>
      </c>
      <c r="G71" s="16"/>
      <c r="H71" s="17">
        <f t="shared" si="1"/>
        <v>0</v>
      </c>
    </row>
    <row r="72" ht="24" customHeight="1" spans="1:8">
      <c r="A72" s="11">
        <v>69</v>
      </c>
      <c r="B72" s="15" t="s">
        <v>10</v>
      </c>
      <c r="C72" s="15" t="s">
        <v>92</v>
      </c>
      <c r="D72" s="22" t="s">
        <v>19</v>
      </c>
      <c r="E72" s="13"/>
      <c r="F72" s="15">
        <f>2*552</f>
        <v>1104</v>
      </c>
      <c r="G72" s="16"/>
      <c r="H72" s="17">
        <f t="shared" si="1"/>
        <v>0</v>
      </c>
    </row>
    <row r="73" ht="24" customHeight="1" spans="1:8">
      <c r="A73" s="11">
        <v>70</v>
      </c>
      <c r="B73" s="15" t="s">
        <v>10</v>
      </c>
      <c r="C73" s="15" t="s">
        <v>92</v>
      </c>
      <c r="D73" s="22" t="s">
        <v>19</v>
      </c>
      <c r="E73" s="13"/>
      <c r="F73" s="15">
        <f>4*165</f>
        <v>660</v>
      </c>
      <c r="G73" s="16"/>
      <c r="H73" s="17">
        <f t="shared" si="1"/>
        <v>0</v>
      </c>
    </row>
    <row r="74" ht="24" customHeight="1" spans="1:8">
      <c r="A74" s="11">
        <v>71</v>
      </c>
      <c r="B74" s="15" t="s">
        <v>10</v>
      </c>
      <c r="C74" s="15" t="s">
        <v>92</v>
      </c>
      <c r="D74" s="22" t="s">
        <v>19</v>
      </c>
      <c r="E74" s="13"/>
      <c r="F74" s="15">
        <f>6*335</f>
        <v>2010</v>
      </c>
      <c r="G74" s="16"/>
      <c r="H74" s="17">
        <f t="shared" si="1"/>
        <v>0</v>
      </c>
    </row>
    <row r="75" ht="24" customHeight="1" spans="1:8">
      <c r="A75" s="11">
        <v>72</v>
      </c>
      <c r="B75" s="15" t="s">
        <v>10</v>
      </c>
      <c r="C75" s="15" t="s">
        <v>92</v>
      </c>
      <c r="D75" s="22" t="s">
        <v>19</v>
      </c>
      <c r="E75" s="13"/>
      <c r="F75" s="15">
        <f>8*42</f>
        <v>336</v>
      </c>
      <c r="G75" s="16"/>
      <c r="H75" s="17">
        <f t="shared" si="1"/>
        <v>0</v>
      </c>
    </row>
    <row r="76" ht="24" customHeight="1" spans="1:8">
      <c r="A76" s="11">
        <v>73</v>
      </c>
      <c r="B76" s="15" t="s">
        <v>10</v>
      </c>
      <c r="C76" s="15" t="s">
        <v>93</v>
      </c>
      <c r="D76" s="15" t="s">
        <v>12</v>
      </c>
      <c r="E76" s="13"/>
      <c r="F76" s="15">
        <f>2*10228</f>
        <v>20456</v>
      </c>
      <c r="G76" s="16"/>
      <c r="H76" s="17">
        <f t="shared" si="1"/>
        <v>0</v>
      </c>
    </row>
    <row r="77" ht="24" customHeight="1" spans="1:8">
      <c r="A77" s="11">
        <v>74</v>
      </c>
      <c r="B77" s="15" t="s">
        <v>10</v>
      </c>
      <c r="C77" s="15" t="s">
        <v>14</v>
      </c>
      <c r="D77" s="15" t="s">
        <v>12</v>
      </c>
      <c r="E77" s="13"/>
      <c r="F77" s="15">
        <f>3*130</f>
        <v>390</v>
      </c>
      <c r="G77" s="16"/>
      <c r="H77" s="17">
        <f t="shared" si="1"/>
        <v>0</v>
      </c>
    </row>
    <row r="78" ht="24" customHeight="1" spans="1:8">
      <c r="A78" s="11">
        <v>75</v>
      </c>
      <c r="B78" s="15" t="s">
        <v>10</v>
      </c>
      <c r="C78" s="15" t="s">
        <v>15</v>
      </c>
      <c r="D78" s="15" t="s">
        <v>12</v>
      </c>
      <c r="E78" s="13"/>
      <c r="F78" s="15">
        <f>2*50</f>
        <v>100</v>
      </c>
      <c r="G78" s="16"/>
      <c r="H78" s="17">
        <f t="shared" si="1"/>
        <v>0</v>
      </c>
    </row>
    <row r="79" ht="24" customHeight="1" spans="1:8">
      <c r="A79" s="11">
        <v>76</v>
      </c>
      <c r="B79" s="15" t="s">
        <v>10</v>
      </c>
      <c r="C79" s="15" t="s">
        <v>16</v>
      </c>
      <c r="D79" s="15" t="s">
        <v>12</v>
      </c>
      <c r="E79" s="13"/>
      <c r="F79" s="15">
        <f>8*260</f>
        <v>2080</v>
      </c>
      <c r="G79" s="16"/>
      <c r="H79" s="17">
        <f t="shared" si="1"/>
        <v>0</v>
      </c>
    </row>
    <row r="80" ht="24" customHeight="1" spans="1:8">
      <c r="A80" s="11">
        <v>77</v>
      </c>
      <c r="B80" s="15" t="s">
        <v>78</v>
      </c>
      <c r="C80" s="15" t="s">
        <v>79</v>
      </c>
      <c r="D80" s="15" t="s">
        <v>56</v>
      </c>
      <c r="E80" s="13"/>
      <c r="F80" s="15">
        <v>10</v>
      </c>
      <c r="G80" s="16"/>
      <c r="H80" s="17">
        <f t="shared" si="1"/>
        <v>0</v>
      </c>
    </row>
    <row r="81" ht="24" customHeight="1" spans="1:8">
      <c r="A81" s="11">
        <v>78</v>
      </c>
      <c r="B81" s="15" t="s">
        <v>80</v>
      </c>
      <c r="C81" s="15" t="s">
        <v>81</v>
      </c>
      <c r="D81" s="15" t="s">
        <v>12</v>
      </c>
      <c r="E81" s="13"/>
      <c r="F81" s="15">
        <v>100</v>
      </c>
      <c r="G81" s="16"/>
      <c r="H81" s="17">
        <f t="shared" si="1"/>
        <v>0</v>
      </c>
    </row>
    <row r="82" ht="24" customHeight="1" spans="1:8">
      <c r="A82" s="11">
        <v>79</v>
      </c>
      <c r="B82" s="15" t="s">
        <v>80</v>
      </c>
      <c r="C82" s="15" t="s">
        <v>82</v>
      </c>
      <c r="D82" s="15" t="s">
        <v>12</v>
      </c>
      <c r="E82" s="13"/>
      <c r="F82" s="15">
        <v>45</v>
      </c>
      <c r="G82" s="16"/>
      <c r="H82" s="17">
        <f t="shared" si="1"/>
        <v>0</v>
      </c>
    </row>
    <row r="83" ht="24" customHeight="1" spans="1:8">
      <c r="A83" s="11">
        <v>80</v>
      </c>
      <c r="B83" s="15" t="s">
        <v>10</v>
      </c>
      <c r="C83" s="15" t="s">
        <v>94</v>
      </c>
      <c r="D83" s="15" t="s">
        <v>12</v>
      </c>
      <c r="E83" s="13"/>
      <c r="F83" s="15">
        <v>30</v>
      </c>
      <c r="G83" s="16"/>
      <c r="H83" s="17">
        <f t="shared" si="1"/>
        <v>0</v>
      </c>
    </row>
    <row r="84" ht="24" customHeight="1" spans="1:8">
      <c r="A84" s="11">
        <v>81</v>
      </c>
      <c r="B84" s="15" t="s">
        <v>71</v>
      </c>
      <c r="C84" s="15" t="s">
        <v>84</v>
      </c>
      <c r="D84" s="15" t="s">
        <v>12</v>
      </c>
      <c r="E84" s="13"/>
      <c r="F84" s="15">
        <v>15</v>
      </c>
      <c r="G84" s="16"/>
      <c r="H84" s="17">
        <f t="shared" si="1"/>
        <v>0</v>
      </c>
    </row>
    <row r="85" ht="24" customHeight="1" spans="1:8">
      <c r="A85" s="11">
        <v>82</v>
      </c>
      <c r="B85" s="22" t="s">
        <v>95</v>
      </c>
      <c r="C85" s="15" t="s">
        <v>96</v>
      </c>
      <c r="D85" s="15" t="s">
        <v>12</v>
      </c>
      <c r="E85" s="13"/>
      <c r="F85" s="15">
        <v>3372</v>
      </c>
      <c r="G85" s="16"/>
      <c r="H85" s="17">
        <f t="shared" si="1"/>
        <v>0</v>
      </c>
    </row>
    <row r="86" ht="24" customHeight="1" spans="1:8">
      <c r="A86" s="11">
        <v>83</v>
      </c>
      <c r="B86" s="22" t="s">
        <v>10</v>
      </c>
      <c r="C86" s="15" t="s">
        <v>97</v>
      </c>
      <c r="D86" s="15" t="s">
        <v>19</v>
      </c>
      <c r="E86" s="13"/>
      <c r="F86" s="15">
        <f>12*40</f>
        <v>480</v>
      </c>
      <c r="G86" s="16"/>
      <c r="H86" s="17">
        <f t="shared" si="1"/>
        <v>0</v>
      </c>
    </row>
    <row r="87" ht="24" customHeight="1" spans="1:8">
      <c r="A87" s="11">
        <v>84</v>
      </c>
      <c r="B87" s="22" t="s">
        <v>98</v>
      </c>
      <c r="C87" s="15" t="s">
        <v>99</v>
      </c>
      <c r="D87" s="15" t="s">
        <v>100</v>
      </c>
      <c r="E87" s="13"/>
      <c r="F87" s="15">
        <v>144</v>
      </c>
      <c r="G87" s="16"/>
      <c r="H87" s="17">
        <f t="shared" si="1"/>
        <v>0</v>
      </c>
    </row>
    <row r="88" ht="25" customHeight="1" spans="1:8">
      <c r="A88" s="13" t="s">
        <v>101</v>
      </c>
      <c r="B88" s="13"/>
      <c r="C88" s="13"/>
      <c r="D88" s="13"/>
      <c r="E88" s="13"/>
      <c r="F88" s="13"/>
      <c r="G88" s="13"/>
      <c r="H88" s="14">
        <f>SUM(H4:H87)</f>
        <v>0</v>
      </c>
    </row>
  </sheetData>
  <mergeCells count="3">
    <mergeCell ref="A1:H1"/>
    <mergeCell ref="A3:D3"/>
    <mergeCell ref="A88:F88"/>
  </mergeCells>
  <pageMargins left="0.590277777777778" right="0.314583333333333" top="0.786805555555556" bottom="0.944444444444444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钢管-报价表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蒋淇</dc:creator>
  <cp:lastModifiedBy>蒋淇</cp:lastModifiedBy>
  <dcterms:created xsi:type="dcterms:W3CDTF">2023-07-28T05:03:21Z</dcterms:created>
  <dcterms:modified xsi:type="dcterms:W3CDTF">2023-07-28T05:10:57Z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9FE042931BDA43A199CB6474310F988B</vt:lpwstr>
  </property>
  <property fmtid="{D5CDD505-2E9C-101B-9397-08002B2CF9AE}" pid="3" name="KSOProductBuildVer">
    <vt:lpwstr>2052-11.8.6.11719</vt:lpwstr>
  </property>
</Properties>
</file>